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2.xml" ContentType="application/vnd.openxmlformats-officedocument.themeOverrid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3.xml" ContentType="application/vnd.openxmlformats-officedocument.themeOverride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/>
  <mc:AlternateContent xmlns:mc="http://schemas.openxmlformats.org/markup-compatibility/2006">
    <mc:Choice Requires="x15">
      <x15ac:absPath xmlns:x15ac="http://schemas.microsoft.com/office/spreadsheetml/2010/11/ac" url="/Users/drmuhammadakbar/Desktop/safeer pot excel file Sep 25 2023 ready to paste 2/"/>
    </mc:Choice>
  </mc:AlternateContent>
  <xr:revisionPtr revIDLastSave="0" documentId="13_ncr:1_{EB904F65-8CF7-DE45-9E6D-30F210E3CC25}" xr6:coauthVersionLast="47" xr6:coauthVersionMax="47" xr10:uidLastSave="{00000000-0000-0000-0000-000000000000}"/>
  <bookViews>
    <workbookView xWindow="0" yWindow="500" windowWidth="28800" windowHeight="15940" tabRatio="701" activeTab="1" xr2:uid="{00000000-000D-0000-FFFF-FFFF00000000}"/>
  </bookViews>
  <sheets>
    <sheet name="SL POT YEAR 1" sheetId="45" r:id="rId1"/>
    <sheet name="Sheet1" sheetId="46" r:id="rId2"/>
    <sheet name="FRESH SHOOT WT POT YEAR 1" sheetId="18" r:id="rId3"/>
    <sheet name="DRY SHOOT WT POT YEAR 1" sheetId="40" r:id="rId4"/>
    <sheet name="Table DS POT YEAR 1" sheetId="42" r:id="rId5"/>
    <sheet name=" Table DI POT YEAR 1" sheetId="3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0" i="45" l="1"/>
  <c r="B59" i="45"/>
  <c r="B58" i="45"/>
  <c r="B57" i="45"/>
  <c r="B56" i="45"/>
  <c r="B55" i="45"/>
  <c r="B54" i="45"/>
  <c r="B53" i="45"/>
  <c r="B52" i="45"/>
  <c r="B51" i="45"/>
  <c r="B50" i="45"/>
  <c r="B49" i="45"/>
  <c r="B48" i="45"/>
  <c r="B47" i="45"/>
  <c r="B46" i="45"/>
  <c r="B45" i="45"/>
  <c r="B44" i="45"/>
  <c r="B43" i="45"/>
  <c r="B42" i="45"/>
  <c r="B41" i="45"/>
  <c r="B40" i="45"/>
  <c r="B39" i="45"/>
  <c r="B38" i="45"/>
  <c r="B37" i="45"/>
  <c r="B36" i="45"/>
  <c r="B35" i="45"/>
  <c r="B34" i="45"/>
  <c r="B33" i="45"/>
  <c r="B32" i="45"/>
  <c r="B31" i="45"/>
  <c r="K8" i="45"/>
  <c r="J8" i="45"/>
  <c r="I8" i="45"/>
  <c r="H8" i="45"/>
  <c r="G8" i="45"/>
  <c r="F8" i="45"/>
  <c r="E8" i="45"/>
  <c r="D8" i="45"/>
  <c r="C8" i="45"/>
  <c r="B8" i="45"/>
  <c r="K7" i="45"/>
  <c r="J7" i="45"/>
  <c r="I7" i="45"/>
  <c r="H7" i="45"/>
  <c r="G7" i="45"/>
  <c r="F7" i="45"/>
  <c r="E7" i="45"/>
  <c r="D7" i="45"/>
  <c r="C7" i="45"/>
  <c r="B7" i="45"/>
  <c r="K6" i="45"/>
  <c r="C19" i="45" s="1"/>
  <c r="J6" i="45"/>
  <c r="C18" i="45" s="1"/>
  <c r="I6" i="45"/>
  <c r="C17" i="45" s="1"/>
  <c r="H6" i="45"/>
  <c r="C16" i="45" s="1"/>
  <c r="G6" i="45"/>
  <c r="C15" i="45" s="1"/>
  <c r="F6" i="45"/>
  <c r="C14" i="45" s="1"/>
  <c r="E6" i="45"/>
  <c r="C13" i="45" s="1"/>
  <c r="D6" i="45"/>
  <c r="C12" i="45" s="1"/>
  <c r="C6" i="45"/>
  <c r="B6" i="45"/>
  <c r="Y16" i="45" l="1"/>
  <c r="Y17" i="45" s="1"/>
  <c r="Y19" i="45" s="1"/>
  <c r="W25" i="45"/>
  <c r="W26" i="45" s="1"/>
  <c r="W29" i="45" s="1"/>
  <c r="Z16" i="45"/>
  <c r="Z17" i="45" s="1"/>
  <c r="X25" i="45"/>
  <c r="X26" i="45" s="1"/>
  <c r="C10" i="45"/>
  <c r="S16" i="45"/>
  <c r="S17" i="45" s="1"/>
  <c r="W16" i="45"/>
  <c r="W17" i="45" s="1"/>
  <c r="U25" i="45"/>
  <c r="U26" i="45" s="1"/>
  <c r="Y25" i="45"/>
  <c r="Y26" i="45" s="1"/>
  <c r="V16" i="45"/>
  <c r="V17" i="45" s="1"/>
  <c r="C11" i="45"/>
  <c r="T16" i="45"/>
  <c r="T17" i="45" s="1"/>
  <c r="X16" i="45"/>
  <c r="X17" i="45" s="1"/>
  <c r="V25" i="45"/>
  <c r="V26" i="45" s="1"/>
  <c r="Z25" i="45"/>
  <c r="Z26" i="45" s="1"/>
  <c r="R16" i="45"/>
  <c r="R17" i="45" s="1"/>
  <c r="T25" i="45"/>
  <c r="T26" i="45" s="1"/>
  <c r="U16" i="45"/>
  <c r="U17" i="45" s="1"/>
  <c r="S25" i="45"/>
  <c r="S26" i="45" s="1"/>
  <c r="B60" i="42"/>
  <c r="B59" i="42"/>
  <c r="B58" i="42"/>
  <c r="B57" i="42"/>
  <c r="B56" i="42"/>
  <c r="B55" i="42"/>
  <c r="B54" i="42"/>
  <c r="B53" i="42"/>
  <c r="B52" i="42"/>
  <c r="B51" i="42"/>
  <c r="B50" i="42"/>
  <c r="B49" i="42"/>
  <c r="B48" i="42"/>
  <c r="B47" i="42"/>
  <c r="B46" i="42"/>
  <c r="B45" i="42"/>
  <c r="B44" i="42"/>
  <c r="B43" i="42"/>
  <c r="B42" i="42"/>
  <c r="B41" i="42"/>
  <c r="B40" i="42"/>
  <c r="B39" i="42"/>
  <c r="B38" i="42"/>
  <c r="B37" i="42"/>
  <c r="B36" i="42"/>
  <c r="B35" i="42"/>
  <c r="B34" i="42"/>
  <c r="B33" i="42"/>
  <c r="B32" i="42"/>
  <c r="B31" i="42"/>
  <c r="K8" i="42"/>
  <c r="J8" i="42"/>
  <c r="I8" i="42"/>
  <c r="H8" i="42"/>
  <c r="G8" i="42"/>
  <c r="F8" i="42"/>
  <c r="E8" i="42"/>
  <c r="D8" i="42"/>
  <c r="C8" i="42"/>
  <c r="B8" i="42"/>
  <c r="K7" i="42"/>
  <c r="J7" i="42"/>
  <c r="I7" i="42"/>
  <c r="H7" i="42"/>
  <c r="G7" i="42"/>
  <c r="F7" i="42"/>
  <c r="E7" i="42"/>
  <c r="D7" i="42"/>
  <c r="C7" i="42"/>
  <c r="B7" i="42"/>
  <c r="K6" i="42"/>
  <c r="C19" i="42" s="1"/>
  <c r="J6" i="42"/>
  <c r="C18" i="42" s="1"/>
  <c r="I6" i="42"/>
  <c r="C17" i="42" s="1"/>
  <c r="H6" i="42"/>
  <c r="C16" i="42" s="1"/>
  <c r="G6" i="42"/>
  <c r="C15" i="42" s="1"/>
  <c r="F6" i="42"/>
  <c r="C14" i="42" s="1"/>
  <c r="E6" i="42"/>
  <c r="C13" i="42" s="1"/>
  <c r="D6" i="42"/>
  <c r="C12" i="42" s="1"/>
  <c r="C6" i="42"/>
  <c r="B6" i="42"/>
  <c r="B60" i="18"/>
  <c r="B59" i="18"/>
  <c r="B58" i="18"/>
  <c r="B57" i="18"/>
  <c r="B56" i="18"/>
  <c r="B55" i="18"/>
  <c r="B54" i="18"/>
  <c r="B53" i="18"/>
  <c r="B52" i="18"/>
  <c r="B51" i="18"/>
  <c r="B50" i="18"/>
  <c r="B49" i="18"/>
  <c r="B48" i="18"/>
  <c r="B47" i="18"/>
  <c r="B46" i="18"/>
  <c r="B45" i="18"/>
  <c r="B44" i="18"/>
  <c r="B43" i="18"/>
  <c r="B42" i="18"/>
  <c r="B41" i="18"/>
  <c r="B40" i="18"/>
  <c r="B39" i="18"/>
  <c r="B38" i="18"/>
  <c r="B37" i="18"/>
  <c r="B36" i="18"/>
  <c r="B35" i="18"/>
  <c r="B34" i="18"/>
  <c r="B33" i="18"/>
  <c r="B32" i="18"/>
  <c r="B31" i="18"/>
  <c r="K8" i="18"/>
  <c r="J8" i="18"/>
  <c r="I8" i="18"/>
  <c r="H8" i="18"/>
  <c r="G8" i="18"/>
  <c r="F8" i="18"/>
  <c r="E8" i="18"/>
  <c r="D8" i="18"/>
  <c r="C8" i="18"/>
  <c r="B8" i="18"/>
  <c r="K7" i="18"/>
  <c r="J7" i="18"/>
  <c r="I7" i="18"/>
  <c r="H7" i="18"/>
  <c r="G7" i="18"/>
  <c r="F7" i="18"/>
  <c r="E7" i="18"/>
  <c r="D7" i="18"/>
  <c r="C7" i="18"/>
  <c r="B7" i="18"/>
  <c r="K6" i="18"/>
  <c r="C19" i="18" s="1"/>
  <c r="J6" i="18"/>
  <c r="C18" i="18" s="1"/>
  <c r="I6" i="18"/>
  <c r="H6" i="18"/>
  <c r="G6" i="18"/>
  <c r="C15" i="18" s="1"/>
  <c r="F6" i="18"/>
  <c r="C14" i="18" s="1"/>
  <c r="E6" i="18"/>
  <c r="D6" i="18"/>
  <c r="C6" i="18"/>
  <c r="B6" i="18"/>
  <c r="B61" i="36"/>
  <c r="B60" i="36"/>
  <c r="B59" i="36"/>
  <c r="B58" i="36"/>
  <c r="B57" i="36"/>
  <c r="B56" i="36"/>
  <c r="B55" i="36"/>
  <c r="B54" i="36"/>
  <c r="B53" i="36"/>
  <c r="B52" i="36"/>
  <c r="B51" i="36"/>
  <c r="B50" i="36"/>
  <c r="B49" i="36"/>
  <c r="B48" i="36"/>
  <c r="B47" i="36"/>
  <c r="B46" i="36"/>
  <c r="B45" i="36"/>
  <c r="B44" i="36"/>
  <c r="B43" i="36"/>
  <c r="B42" i="36"/>
  <c r="B41" i="36"/>
  <c r="B40" i="36"/>
  <c r="B39" i="36"/>
  <c r="B38" i="36"/>
  <c r="B37" i="36"/>
  <c r="B36" i="36"/>
  <c r="B35" i="36"/>
  <c r="B34" i="36"/>
  <c r="B33" i="36"/>
  <c r="B32" i="36"/>
  <c r="K9" i="36"/>
  <c r="J9" i="36"/>
  <c r="I9" i="36"/>
  <c r="H9" i="36"/>
  <c r="G9" i="36"/>
  <c r="F9" i="36"/>
  <c r="E9" i="36"/>
  <c r="D9" i="36"/>
  <c r="C9" i="36"/>
  <c r="B9" i="36"/>
  <c r="K8" i="36"/>
  <c r="J8" i="36"/>
  <c r="I8" i="36"/>
  <c r="H8" i="36"/>
  <c r="G8" i="36"/>
  <c r="F8" i="36"/>
  <c r="E8" i="36"/>
  <c r="D8" i="36"/>
  <c r="C8" i="36"/>
  <c r="B8" i="36"/>
  <c r="K6" i="36"/>
  <c r="K7" i="36" s="1"/>
  <c r="C20" i="36" s="1"/>
  <c r="J6" i="36"/>
  <c r="J7" i="36" s="1"/>
  <c r="C19" i="36" s="1"/>
  <c r="I6" i="36"/>
  <c r="I7" i="36" s="1"/>
  <c r="C18" i="36" s="1"/>
  <c r="H6" i="36"/>
  <c r="H7" i="36" s="1"/>
  <c r="C17" i="36" s="1"/>
  <c r="G6" i="36"/>
  <c r="G7" i="36" s="1"/>
  <c r="C16" i="36" s="1"/>
  <c r="F6" i="36"/>
  <c r="F7" i="36" s="1"/>
  <c r="C15" i="36" s="1"/>
  <c r="E6" i="36"/>
  <c r="E7" i="36" s="1"/>
  <c r="C14" i="36" s="1"/>
  <c r="D6" i="36"/>
  <c r="D7" i="36" s="1"/>
  <c r="C13" i="36" s="1"/>
  <c r="C6" i="36"/>
  <c r="B6" i="36"/>
  <c r="B7" i="36" s="1"/>
  <c r="C11" i="36" s="1"/>
  <c r="B60" i="40"/>
  <c r="B59" i="40"/>
  <c r="B58" i="40"/>
  <c r="B57" i="40"/>
  <c r="B56" i="40"/>
  <c r="B55" i="40"/>
  <c r="B54" i="40"/>
  <c r="B53" i="40"/>
  <c r="B52" i="40"/>
  <c r="B51" i="40"/>
  <c r="B50" i="40"/>
  <c r="B49" i="40"/>
  <c r="B48" i="40"/>
  <c r="B47" i="40"/>
  <c r="B46" i="40"/>
  <c r="B45" i="40"/>
  <c r="B44" i="40"/>
  <c r="B43" i="40"/>
  <c r="B42" i="40"/>
  <c r="B41" i="40"/>
  <c r="B40" i="40"/>
  <c r="B39" i="40"/>
  <c r="B38" i="40"/>
  <c r="B37" i="40"/>
  <c r="B36" i="40"/>
  <c r="B35" i="40"/>
  <c r="B34" i="40"/>
  <c r="B33" i="40"/>
  <c r="B32" i="40"/>
  <c r="B31" i="40"/>
  <c r="K8" i="40"/>
  <c r="J8" i="40"/>
  <c r="I8" i="40"/>
  <c r="H8" i="40"/>
  <c r="G8" i="40"/>
  <c r="F8" i="40"/>
  <c r="E8" i="40"/>
  <c r="D8" i="40"/>
  <c r="C8" i="40"/>
  <c r="B8" i="40"/>
  <c r="K7" i="40"/>
  <c r="J7" i="40"/>
  <c r="I7" i="40"/>
  <c r="H7" i="40"/>
  <c r="G7" i="40"/>
  <c r="F7" i="40"/>
  <c r="E7" i="40"/>
  <c r="D7" i="40"/>
  <c r="C7" i="40"/>
  <c r="B7" i="40"/>
  <c r="K6" i="40"/>
  <c r="C19" i="40" s="1"/>
  <c r="J6" i="40"/>
  <c r="C18" i="40" s="1"/>
  <c r="I6" i="40"/>
  <c r="H6" i="40"/>
  <c r="C16" i="40" s="1"/>
  <c r="G6" i="40"/>
  <c r="C15" i="40" s="1"/>
  <c r="F6" i="40"/>
  <c r="C14" i="40" s="1"/>
  <c r="E6" i="40"/>
  <c r="D6" i="40"/>
  <c r="C12" i="40" s="1"/>
  <c r="C6" i="40"/>
  <c r="B6" i="40"/>
  <c r="Y16" i="40" s="1"/>
  <c r="Y17" i="40" s="1"/>
  <c r="C12" i="36" l="1"/>
  <c r="C7" i="36"/>
  <c r="W17" i="36"/>
  <c r="W18" i="36" s="1"/>
  <c r="W20" i="36" s="1"/>
  <c r="Z16" i="18"/>
  <c r="Z17" i="18" s="1"/>
  <c r="Z20" i="18" s="1"/>
  <c r="Z26" i="36"/>
  <c r="Z27" i="36" s="1"/>
  <c r="Z30" i="36" s="1"/>
  <c r="Y16" i="42"/>
  <c r="Y17" i="42" s="1"/>
  <c r="Y20" i="42" s="1"/>
  <c r="W25" i="42"/>
  <c r="W26" i="42" s="1"/>
  <c r="W28" i="42" s="1"/>
  <c r="T17" i="36"/>
  <c r="T18" i="36" s="1"/>
  <c r="T20" i="36" s="1"/>
  <c r="X17" i="36"/>
  <c r="X18" i="36" s="1"/>
  <c r="X21" i="36" s="1"/>
  <c r="T25" i="40"/>
  <c r="T26" i="40" s="1"/>
  <c r="T29" i="40" s="1"/>
  <c r="T16" i="40"/>
  <c r="T17" i="40" s="1"/>
  <c r="T19" i="40" s="1"/>
  <c r="X16" i="40"/>
  <c r="X17" i="40" s="1"/>
  <c r="X19" i="40" s="1"/>
  <c r="X25" i="18"/>
  <c r="X26" i="18" s="1"/>
  <c r="X29" i="18" s="1"/>
  <c r="Y25" i="18"/>
  <c r="Y26" i="18" s="1"/>
  <c r="Y29" i="18" s="1"/>
  <c r="Z25" i="18"/>
  <c r="Z26" i="18" s="1"/>
  <c r="Z28" i="18" s="1"/>
  <c r="U25" i="18"/>
  <c r="U26" i="18" s="1"/>
  <c r="U29" i="18" s="1"/>
  <c r="C11" i="18"/>
  <c r="V25" i="18"/>
  <c r="V26" i="18" s="1"/>
  <c r="V29" i="18" s="1"/>
  <c r="S16" i="18"/>
  <c r="S17" i="18" s="1"/>
  <c r="S19" i="18" s="1"/>
  <c r="W16" i="18"/>
  <c r="W17" i="18" s="1"/>
  <c r="W19" i="18" s="1"/>
  <c r="C10" i="18"/>
  <c r="T16" i="18"/>
  <c r="T17" i="18" s="1"/>
  <c r="T19" i="18" s="1"/>
  <c r="X16" i="18"/>
  <c r="X17" i="18" s="1"/>
  <c r="X20" i="18" s="1"/>
  <c r="Y20" i="45"/>
  <c r="W28" i="45"/>
  <c r="V29" i="45"/>
  <c r="V28" i="45"/>
  <c r="T29" i="45"/>
  <c r="T28" i="45"/>
  <c r="X19" i="45"/>
  <c r="X20" i="45"/>
  <c r="Y29" i="45"/>
  <c r="Y28" i="45"/>
  <c r="U19" i="45"/>
  <c r="U20" i="45"/>
  <c r="S20" i="45"/>
  <c r="S19" i="45"/>
  <c r="R20" i="45"/>
  <c r="R19" i="45"/>
  <c r="T19" i="45"/>
  <c r="T20" i="45"/>
  <c r="U29" i="45"/>
  <c r="U28" i="45"/>
  <c r="X29" i="45"/>
  <c r="X28" i="45"/>
  <c r="V20" i="45"/>
  <c r="V19" i="45"/>
  <c r="S29" i="45"/>
  <c r="S28" i="45"/>
  <c r="Z29" i="45"/>
  <c r="Z28" i="45"/>
  <c r="W20" i="45"/>
  <c r="W19" i="45"/>
  <c r="Z20" i="45"/>
  <c r="Z19" i="45"/>
  <c r="V16" i="42"/>
  <c r="V17" i="42" s="1"/>
  <c r="T25" i="42"/>
  <c r="T26" i="42" s="1"/>
  <c r="C10" i="42"/>
  <c r="S16" i="42"/>
  <c r="S17" i="42" s="1"/>
  <c r="W16" i="42"/>
  <c r="W17" i="42" s="1"/>
  <c r="U25" i="42"/>
  <c r="U26" i="42" s="1"/>
  <c r="Y25" i="42"/>
  <c r="Y26" i="42" s="1"/>
  <c r="R16" i="42"/>
  <c r="R17" i="42" s="1"/>
  <c r="X25" i="42"/>
  <c r="X26" i="42" s="1"/>
  <c r="C11" i="42"/>
  <c r="T16" i="42"/>
  <c r="T17" i="42" s="1"/>
  <c r="X16" i="42"/>
  <c r="X17" i="42" s="1"/>
  <c r="V25" i="42"/>
  <c r="V26" i="42" s="1"/>
  <c r="Z25" i="42"/>
  <c r="Z26" i="42" s="1"/>
  <c r="Z16" i="42"/>
  <c r="Z17" i="42" s="1"/>
  <c r="U16" i="42"/>
  <c r="U17" i="42" s="1"/>
  <c r="S25" i="42"/>
  <c r="S26" i="42" s="1"/>
  <c r="T20" i="40"/>
  <c r="Y20" i="40"/>
  <c r="Y19" i="40"/>
  <c r="T28" i="40"/>
  <c r="C13" i="40"/>
  <c r="V16" i="40"/>
  <c r="V17" i="40" s="1"/>
  <c r="X25" i="40"/>
  <c r="X26" i="40" s="1"/>
  <c r="C10" i="40"/>
  <c r="S16" i="40"/>
  <c r="S17" i="40" s="1"/>
  <c r="W16" i="40"/>
  <c r="W17" i="40" s="1"/>
  <c r="C17" i="40"/>
  <c r="U25" i="40"/>
  <c r="U26" i="40" s="1"/>
  <c r="Y25" i="40"/>
  <c r="Y26" i="40" s="1"/>
  <c r="C11" i="40"/>
  <c r="V25" i="40"/>
  <c r="V26" i="40" s="1"/>
  <c r="Z25" i="40"/>
  <c r="Z26" i="40" s="1"/>
  <c r="U16" i="40"/>
  <c r="U17" i="40" s="1"/>
  <c r="S25" i="40"/>
  <c r="S26" i="40" s="1"/>
  <c r="W25" i="40"/>
  <c r="W26" i="40" s="1"/>
  <c r="R16" i="40"/>
  <c r="R17" i="40" s="1"/>
  <c r="Z16" i="40"/>
  <c r="Z17" i="40" s="1"/>
  <c r="U17" i="36"/>
  <c r="U18" i="36" s="1"/>
  <c r="Y17" i="36"/>
  <c r="Y18" i="36" s="1"/>
  <c r="S26" i="36"/>
  <c r="S27" i="36" s="1"/>
  <c r="W26" i="36"/>
  <c r="W27" i="36" s="1"/>
  <c r="R17" i="36"/>
  <c r="R18" i="36" s="1"/>
  <c r="V17" i="36"/>
  <c r="V18" i="36" s="1"/>
  <c r="Z17" i="36"/>
  <c r="Z18" i="36" s="1"/>
  <c r="T26" i="36"/>
  <c r="T27" i="36" s="1"/>
  <c r="X26" i="36"/>
  <c r="X27" i="36" s="1"/>
  <c r="S17" i="36"/>
  <c r="S18" i="36" s="1"/>
  <c r="U26" i="36"/>
  <c r="U27" i="36" s="1"/>
  <c r="Y26" i="36"/>
  <c r="Y27" i="36" s="1"/>
  <c r="V26" i="36"/>
  <c r="V27" i="36" s="1"/>
  <c r="Z19" i="18"/>
  <c r="C12" i="18"/>
  <c r="C16" i="18"/>
  <c r="U16" i="18"/>
  <c r="U17" i="18" s="1"/>
  <c r="Y16" i="18"/>
  <c r="Y17" i="18" s="1"/>
  <c r="S25" i="18"/>
  <c r="S26" i="18" s="1"/>
  <c r="W25" i="18"/>
  <c r="W26" i="18" s="1"/>
  <c r="C13" i="18"/>
  <c r="R16" i="18"/>
  <c r="R17" i="18" s="1"/>
  <c r="V16" i="18"/>
  <c r="V17" i="18" s="1"/>
  <c r="T25" i="18"/>
  <c r="T26" i="18" s="1"/>
  <c r="C17" i="18"/>
  <c r="T21" i="36" l="1"/>
  <c r="Y28" i="18"/>
  <c r="X28" i="18"/>
  <c r="W21" i="36"/>
  <c r="V28" i="18"/>
  <c r="U28" i="18"/>
  <c r="W20" i="18"/>
  <c r="X19" i="18"/>
  <c r="S20" i="18"/>
  <c r="Z29" i="36"/>
  <c r="Y19" i="42"/>
  <c r="W29" i="42"/>
  <c r="X20" i="36"/>
  <c r="X20" i="40"/>
  <c r="Z29" i="18"/>
  <c r="T20" i="18"/>
  <c r="R20" i="42"/>
  <c r="R19" i="42"/>
  <c r="Z20" i="42"/>
  <c r="Z19" i="42"/>
  <c r="T19" i="42"/>
  <c r="T20" i="42"/>
  <c r="Y29" i="42"/>
  <c r="Y28" i="42"/>
  <c r="U19" i="42"/>
  <c r="U20" i="42"/>
  <c r="S20" i="42"/>
  <c r="S19" i="42"/>
  <c r="Z29" i="42"/>
  <c r="Z28" i="42"/>
  <c r="U29" i="42"/>
  <c r="U28" i="42"/>
  <c r="T29" i="42"/>
  <c r="T28" i="42"/>
  <c r="X19" i="42"/>
  <c r="X20" i="42"/>
  <c r="S29" i="42"/>
  <c r="S28" i="42"/>
  <c r="V29" i="42"/>
  <c r="V28" i="42"/>
  <c r="X29" i="42"/>
  <c r="X28" i="42"/>
  <c r="W20" i="42"/>
  <c r="W19" i="42"/>
  <c r="V20" i="42"/>
  <c r="V19" i="42"/>
  <c r="R20" i="18"/>
  <c r="R19" i="18"/>
  <c r="U20" i="18"/>
  <c r="U19" i="18"/>
  <c r="S20" i="36"/>
  <c r="S21" i="36"/>
  <c r="V21" i="36"/>
  <c r="V20" i="36"/>
  <c r="Y21" i="36"/>
  <c r="Y20" i="36"/>
  <c r="Z20" i="40"/>
  <c r="Z19" i="40"/>
  <c r="Z29" i="40"/>
  <c r="Z28" i="40"/>
  <c r="U29" i="40"/>
  <c r="U28" i="40"/>
  <c r="W29" i="18"/>
  <c r="W28" i="18"/>
  <c r="Y30" i="36"/>
  <c r="Y29" i="36"/>
  <c r="X30" i="36"/>
  <c r="X29" i="36"/>
  <c r="R21" i="36"/>
  <c r="R20" i="36"/>
  <c r="U21" i="36"/>
  <c r="U20" i="36"/>
  <c r="R20" i="40"/>
  <c r="R19" i="40"/>
  <c r="W29" i="40"/>
  <c r="W28" i="40"/>
  <c r="X29" i="40"/>
  <c r="X28" i="40"/>
  <c r="T29" i="18"/>
  <c r="T28" i="18"/>
  <c r="S29" i="18"/>
  <c r="S28" i="18"/>
  <c r="V30" i="36"/>
  <c r="V29" i="36"/>
  <c r="U30" i="36"/>
  <c r="U29" i="36"/>
  <c r="T30" i="36"/>
  <c r="T29" i="36"/>
  <c r="W30" i="36"/>
  <c r="W29" i="36"/>
  <c r="S29" i="40"/>
  <c r="S28" i="40"/>
  <c r="V29" i="40"/>
  <c r="V28" i="40"/>
  <c r="W20" i="40"/>
  <c r="W19" i="40"/>
  <c r="V20" i="40"/>
  <c r="V19" i="40"/>
  <c r="V20" i="18"/>
  <c r="V19" i="18"/>
  <c r="Y20" i="18"/>
  <c r="Y19" i="18"/>
  <c r="Z21" i="36"/>
  <c r="Z20" i="36"/>
  <c r="S30" i="36"/>
  <c r="S29" i="36"/>
  <c r="U19" i="40"/>
  <c r="U20" i="40"/>
  <c r="Y29" i="40"/>
  <c r="Y28" i="40"/>
  <c r="S20" i="40"/>
  <c r="S19" i="40"/>
</calcChain>
</file>

<file path=xl/sharedStrings.xml><?xml version="1.0" encoding="utf-8"?>
<sst xmlns="http://schemas.openxmlformats.org/spreadsheetml/2006/main" count="561" uniqueCount="42">
  <si>
    <t>NC</t>
  </si>
  <si>
    <t>PC</t>
  </si>
  <si>
    <t>T.a conc.1</t>
  </si>
  <si>
    <t>T.a conc.2</t>
  </si>
  <si>
    <t>T.h S1 conc.1</t>
  </si>
  <si>
    <t>T.h S1 conc.2</t>
  </si>
  <si>
    <t>T.h S2 conc.1</t>
  </si>
  <si>
    <t>T.h S2 conc.2</t>
  </si>
  <si>
    <t>Cons conc.1</t>
  </si>
  <si>
    <t>Cons conc.2</t>
  </si>
  <si>
    <t>R1</t>
  </si>
  <si>
    <t>R2</t>
  </si>
  <si>
    <t>R3</t>
  </si>
  <si>
    <t>Average</t>
  </si>
  <si>
    <t>S.D</t>
  </si>
  <si>
    <t>don’t do any thing in this portion</t>
  </si>
  <si>
    <t>S.E</t>
  </si>
  <si>
    <t>GRAPH</t>
  </si>
  <si>
    <t>ANOVA</t>
  </si>
  <si>
    <t>a</t>
  </si>
  <si>
    <t>b</t>
  </si>
  <si>
    <t>d</t>
  </si>
  <si>
    <t>e</t>
  </si>
  <si>
    <t>Percentile Graph</t>
  </si>
  <si>
    <t>f</t>
  </si>
  <si>
    <t xml:space="preserve">Don't touch it </t>
  </si>
  <si>
    <t>For ANOVA</t>
  </si>
  <si>
    <t>Treatment</t>
  </si>
  <si>
    <t>Values</t>
  </si>
  <si>
    <t>DI</t>
  </si>
  <si>
    <t>cd</t>
  </si>
  <si>
    <t>de</t>
  </si>
  <si>
    <t>bc</t>
  </si>
  <si>
    <t>ab</t>
  </si>
  <si>
    <t>a-c</t>
  </si>
  <si>
    <t>a-d</t>
  </si>
  <si>
    <t>b-d</t>
  </si>
  <si>
    <t>c-e</t>
  </si>
  <si>
    <t>Decrease over negative</t>
  </si>
  <si>
    <t>Increase over over positive</t>
  </si>
  <si>
    <t>NIC</t>
  </si>
  <si>
    <t>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</si>
</sst>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charset val="134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Times New Roman"/>
      <family val="1"/>
    </font>
    <font>
      <sz val="12"/>
      <color rgb="FFFF0000"/>
      <name val="Calibri"/>
      <family val="2"/>
      <scheme val="minor"/>
    </font>
    <font>
      <b/>
      <sz val="14"/>
      <color rgb="FFFF0000"/>
      <name val="Times New Roman"/>
      <family val="1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4" borderId="0" xfId="0" applyFont="1" applyFill="1"/>
    <xf numFmtId="0" fontId="6" fillId="0" borderId="0" xfId="0" applyFont="1" applyAlignment="1">
      <alignment horizontal="center" vertical="center"/>
    </xf>
    <xf numFmtId="0" fontId="4" fillId="0" borderId="0" xfId="0" applyFont="1"/>
    <xf numFmtId="0" fontId="2" fillId="5" borderId="0" xfId="0" applyFont="1" applyFill="1"/>
    <xf numFmtId="0" fontId="2" fillId="5" borderId="0" xfId="0" applyFont="1" applyFill="1" applyAlignment="1">
      <alignment horizontal="center" vertical="center"/>
    </xf>
    <xf numFmtId="9" fontId="2" fillId="5" borderId="0" xfId="1" applyFont="1" applyFill="1"/>
    <xf numFmtId="0" fontId="1" fillId="0" borderId="0" xfId="0" applyFont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5F0-452D-9589-9AF80323F14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5F0-452D-9589-9AF80323F14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5F0-452D-9589-9AF80323F14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5F0-452D-9589-9AF80323F14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5F0-452D-9589-9AF80323F149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75705F22-4E9D-2249-981C-5C61CF1B7F1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95F0-452D-9589-9AF80323F14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C917D08-3F24-9448-81DD-EE9996B4DC7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95F0-452D-9589-9AF80323F14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0E23C2F-081D-6144-AE9F-CA9FA6FC86D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95F0-452D-9589-9AF80323F14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0E5ECFE-19E5-5C43-A0FC-66438CD5706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5F0-452D-9589-9AF80323F14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11D86A6-0BD7-E14C-8F64-E2D8C650285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95F0-452D-9589-9AF80323F14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0A99B88-2615-B043-959E-A0ECF01EA8F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5F0-452D-9589-9AF80323F14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DFC0198-6033-1745-81A1-5D2C1261FAD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95F0-452D-9589-9AF80323F14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B30302D-8234-F546-8A6C-23749202A54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5F0-452D-9589-9AF80323F14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CDCC626-F834-9D4A-A7DF-1B3EE13CB16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95F0-452D-9589-9AF80323F14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7A3716A-022D-0F4A-A3E3-8A5729D2284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5F0-452D-9589-9AF80323F1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'SL POT YEAR 1'!$B$8:$K$8</c:f>
                <c:numCache>
                  <c:formatCode>General</c:formatCode>
                  <c:ptCount val="10"/>
                  <c:pt idx="0">
                    <c:v>0.86602540378443871</c:v>
                  </c:pt>
                  <c:pt idx="1">
                    <c:v>1.2503332889007368</c:v>
                  </c:pt>
                  <c:pt idx="2">
                    <c:v>1.1547005383792517</c:v>
                  </c:pt>
                  <c:pt idx="3">
                    <c:v>1.4730919862656227</c:v>
                  </c:pt>
                  <c:pt idx="4">
                    <c:v>0.79372539331937708</c:v>
                  </c:pt>
                  <c:pt idx="5">
                    <c:v>0.75055534994651474</c:v>
                  </c:pt>
                  <c:pt idx="6">
                    <c:v>0.7571877794400369</c:v>
                  </c:pt>
                  <c:pt idx="7">
                    <c:v>0.87368949480541047</c:v>
                  </c:pt>
                  <c:pt idx="8">
                    <c:v>0.92915732431775533</c:v>
                  </c:pt>
                  <c:pt idx="9">
                    <c:v>0.83266639978645418</c:v>
                  </c:pt>
                </c:numCache>
              </c:numRef>
            </c:plus>
            <c:minus>
              <c:numRef>
                <c:f>'SL POT YEAR 1'!$B$8:$K$8</c:f>
                <c:numCache>
                  <c:formatCode>General</c:formatCode>
                  <c:ptCount val="10"/>
                  <c:pt idx="0">
                    <c:v>0.86602540378443871</c:v>
                  </c:pt>
                  <c:pt idx="1">
                    <c:v>1.2503332889007368</c:v>
                  </c:pt>
                  <c:pt idx="2">
                    <c:v>1.1547005383792517</c:v>
                  </c:pt>
                  <c:pt idx="3">
                    <c:v>1.4730919862656227</c:v>
                  </c:pt>
                  <c:pt idx="4">
                    <c:v>0.79372539331937708</c:v>
                  </c:pt>
                  <c:pt idx="5">
                    <c:v>0.75055534994651474</c:v>
                  </c:pt>
                  <c:pt idx="6">
                    <c:v>0.7571877794400369</c:v>
                  </c:pt>
                  <c:pt idx="7">
                    <c:v>0.87368949480541047</c:v>
                  </c:pt>
                  <c:pt idx="8">
                    <c:v>0.92915732431775533</c:v>
                  </c:pt>
                  <c:pt idx="9">
                    <c:v>0.83266639978645418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'SL POT YEAR 1'!$B$10:$B$19</c:f>
              <c:strCache>
                <c:ptCount val="10"/>
                <c:pt idx="0">
                  <c:v>NIC</c:v>
                </c:pt>
                <c:pt idx="1">
                  <c:v>IC</c:v>
                </c:pt>
                <c:pt idx="2">
                  <c:v>T.a conc.1</c:v>
                </c:pt>
                <c:pt idx="3">
                  <c:v>T.a conc.2</c:v>
                </c:pt>
                <c:pt idx="4">
                  <c:v>T.h S1 conc.1</c:v>
                </c:pt>
                <c:pt idx="5">
                  <c:v>T.h S1 conc.2</c:v>
                </c:pt>
                <c:pt idx="6">
                  <c:v>T.h S2 conc.1</c:v>
                </c:pt>
                <c:pt idx="7">
                  <c:v>T.h S2 conc.2</c:v>
                </c:pt>
                <c:pt idx="8">
                  <c:v>Cons conc.1</c:v>
                </c:pt>
                <c:pt idx="9">
                  <c:v>Cons conc.2</c:v>
                </c:pt>
              </c:strCache>
            </c:strRef>
          </c:cat>
          <c:val>
            <c:numRef>
              <c:f>'SL POT YEAR 1'!$C$10:$C$19</c:f>
              <c:numCache>
                <c:formatCode>General</c:formatCode>
                <c:ptCount val="10"/>
                <c:pt idx="0">
                  <c:v>31</c:v>
                </c:pt>
                <c:pt idx="1">
                  <c:v>22.5</c:v>
                </c:pt>
                <c:pt idx="2">
                  <c:v>27</c:v>
                </c:pt>
                <c:pt idx="3">
                  <c:v>29.5</c:v>
                </c:pt>
                <c:pt idx="4">
                  <c:v>29.7</c:v>
                </c:pt>
                <c:pt idx="5">
                  <c:v>31.2</c:v>
                </c:pt>
                <c:pt idx="6">
                  <c:v>31.3</c:v>
                </c:pt>
                <c:pt idx="7">
                  <c:v>32.800000000000004</c:v>
                </c:pt>
                <c:pt idx="8">
                  <c:v>35</c:v>
                </c:pt>
                <c:pt idx="9">
                  <c:v>38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'SL POT YEAR 1'!$D$10:$D$19</c15:f>
                <c15:dlblRangeCache>
                  <c:ptCount val="10"/>
                  <c:pt idx="0">
                    <c:v>cd</c:v>
                  </c:pt>
                  <c:pt idx="1">
                    <c:v>f</c:v>
                  </c:pt>
                  <c:pt idx="2">
                    <c:v>e</c:v>
                  </c:pt>
                  <c:pt idx="3">
                    <c:v>de</c:v>
                  </c:pt>
                  <c:pt idx="4">
                    <c:v>de</c:v>
                  </c:pt>
                  <c:pt idx="5">
                    <c:v>cd</c:v>
                  </c:pt>
                  <c:pt idx="6">
                    <c:v>cd</c:v>
                  </c:pt>
                  <c:pt idx="7">
                    <c:v>bc</c:v>
                  </c:pt>
                  <c:pt idx="8">
                    <c:v>b</c:v>
                  </c:pt>
                  <c:pt idx="9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95F0-452D-9589-9AF80323F14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4"/>
        <c:axId val="188921880"/>
        <c:axId val="188921096"/>
      </c:barChart>
      <c:catAx>
        <c:axId val="18892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096"/>
        <c:crosses val="autoZero"/>
        <c:auto val="1"/>
        <c:lblAlgn val="ctr"/>
        <c:lblOffset val="100"/>
        <c:noMultiLvlLbl val="0"/>
      </c:catAx>
      <c:valAx>
        <c:axId val="188921096"/>
        <c:scaling>
          <c:orientation val="minMax"/>
          <c:max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Shoot length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88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D2F-4637-8901-93439DBEAD1F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DD2F-4637-8901-93439DBEAD1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DD2F-4637-8901-93439DBEAD1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DD2F-4637-8901-93439DBEAD1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DD2F-4637-8901-93439DBEAD1F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AEDCE1F0-9C1C-CF44-AB19-F8A62CE4016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DD2F-4637-8901-93439DBEAD1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43F1CC8-8F55-9B40-843B-82633BA256F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DD2F-4637-8901-93439DBEAD1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A702DCE-1642-054F-A509-031FBCA33D7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D2F-4637-8901-93439DBEAD1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A305C35-E9E6-D540-9259-A84E5FC6BA3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D2F-4637-8901-93439DBEAD1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817B597-A6BD-304F-B78C-8CB9F0D6433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D2F-4637-8901-93439DBEAD1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64EFBFD-8A12-5F43-86FD-45375734913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D2F-4637-8901-93439DBEAD1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30F4CD1-69E9-5942-B55B-1B1C97185F3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D2F-4637-8901-93439DBEAD1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F4C2444-60AB-454B-B22D-CE733B4074C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D2F-4637-8901-93439DBEAD1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D25EF94F-BC33-BB49-B4A4-3469C68D3EC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D2F-4637-8901-93439DBEAD1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B75F757-3268-2A4C-ADFC-732DE937B53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D2F-4637-8901-93439DBEAD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'DRY SHOOT WT POT YEAR 1'!$B$8:$K$8</c:f>
                <c:numCache>
                  <c:formatCode>General</c:formatCode>
                  <c:ptCount val="10"/>
                  <c:pt idx="0">
                    <c:v>0.28867513459481292</c:v>
                  </c:pt>
                  <c:pt idx="1">
                    <c:v>0.30550504633038933</c:v>
                  </c:pt>
                  <c:pt idx="2">
                    <c:v>0.28867513459481292</c:v>
                  </c:pt>
                  <c:pt idx="3">
                    <c:v>0.26457513110645892</c:v>
                  </c:pt>
                  <c:pt idx="4">
                    <c:v>0.30550504633038933</c:v>
                  </c:pt>
                  <c:pt idx="5">
                    <c:v>0.26457513110645892</c:v>
                  </c:pt>
                  <c:pt idx="6">
                    <c:v>0.3179797338056487</c:v>
                  </c:pt>
                  <c:pt idx="7">
                    <c:v>0.26457513110645919</c:v>
                  </c:pt>
                  <c:pt idx="8">
                    <c:v>0.30550504633038911</c:v>
                  </c:pt>
                  <c:pt idx="9">
                    <c:v>0.37859388972001828</c:v>
                  </c:pt>
                </c:numCache>
              </c:numRef>
            </c:plus>
            <c:minus>
              <c:numRef>
                <c:f>'DRY SHOOT WT POT YEAR 1'!$B$8:$K$8</c:f>
                <c:numCache>
                  <c:formatCode>General</c:formatCode>
                  <c:ptCount val="10"/>
                  <c:pt idx="0">
                    <c:v>0.28867513459481292</c:v>
                  </c:pt>
                  <c:pt idx="1">
                    <c:v>0.30550504633038933</c:v>
                  </c:pt>
                  <c:pt idx="2">
                    <c:v>0.28867513459481292</c:v>
                  </c:pt>
                  <c:pt idx="3">
                    <c:v>0.26457513110645892</c:v>
                  </c:pt>
                  <c:pt idx="4">
                    <c:v>0.30550504633038933</c:v>
                  </c:pt>
                  <c:pt idx="5">
                    <c:v>0.26457513110645892</c:v>
                  </c:pt>
                  <c:pt idx="6">
                    <c:v>0.3179797338056487</c:v>
                  </c:pt>
                  <c:pt idx="7">
                    <c:v>0.26457513110645919</c:v>
                  </c:pt>
                  <c:pt idx="8">
                    <c:v>0.30550504633038911</c:v>
                  </c:pt>
                  <c:pt idx="9">
                    <c:v>0.37859388972001828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'DRY SHOOT WT POT YEAR 1'!$B$10:$B$19</c:f>
              <c:strCache>
                <c:ptCount val="10"/>
                <c:pt idx="0">
                  <c:v>NIC</c:v>
                </c:pt>
                <c:pt idx="1">
                  <c:v>IC</c:v>
                </c:pt>
                <c:pt idx="2">
                  <c:v>T.a conc.1</c:v>
                </c:pt>
                <c:pt idx="3">
                  <c:v>T.a conc.2</c:v>
                </c:pt>
                <c:pt idx="4">
                  <c:v>T.h S1 conc.1</c:v>
                </c:pt>
                <c:pt idx="5">
                  <c:v>T.h S1 conc.2</c:v>
                </c:pt>
                <c:pt idx="6">
                  <c:v>T.h S2 conc.1</c:v>
                </c:pt>
                <c:pt idx="7">
                  <c:v>T.h S2 conc.2</c:v>
                </c:pt>
                <c:pt idx="8">
                  <c:v>Cons conc.1</c:v>
                </c:pt>
                <c:pt idx="9">
                  <c:v>Cons conc.2</c:v>
                </c:pt>
              </c:strCache>
            </c:strRef>
          </c:cat>
          <c:val>
            <c:numRef>
              <c:f>'DRY SHOOT WT POT YEAR 1'!$C$10:$C$19</c:f>
              <c:numCache>
                <c:formatCode>General</c:formatCode>
                <c:ptCount val="10"/>
                <c:pt idx="0">
                  <c:v>8.5</c:v>
                </c:pt>
                <c:pt idx="1">
                  <c:v>5</c:v>
                </c:pt>
                <c:pt idx="2">
                  <c:v>6.0999999999999988</c:v>
                </c:pt>
                <c:pt idx="3">
                  <c:v>6.6000000000000005</c:v>
                </c:pt>
                <c:pt idx="4">
                  <c:v>6.6000000000000005</c:v>
                </c:pt>
                <c:pt idx="5">
                  <c:v>6.9000000000000012</c:v>
                </c:pt>
                <c:pt idx="6">
                  <c:v>6.833333333333333</c:v>
                </c:pt>
                <c:pt idx="7">
                  <c:v>7.0999999999999988</c:v>
                </c:pt>
                <c:pt idx="8">
                  <c:v>7.8</c:v>
                </c:pt>
                <c:pt idx="9">
                  <c:v>8.4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'DRY SHOOT WT POT YEAR 1'!$D$10:$D$19</c15:f>
                <c15:dlblRangeCache>
                  <c:ptCount val="10"/>
                  <c:pt idx="0">
                    <c:v>a</c:v>
                  </c:pt>
                  <c:pt idx="1">
                    <c:v>e</c:v>
                  </c:pt>
                  <c:pt idx="2">
                    <c:v>d</c:v>
                  </c:pt>
                  <c:pt idx="3">
                    <c:v>cd</c:v>
                  </c:pt>
                  <c:pt idx="4">
                    <c:v>cd</c:v>
                  </c:pt>
                  <c:pt idx="5">
                    <c:v>cd</c:v>
                  </c:pt>
                  <c:pt idx="6">
                    <c:v>cd</c:v>
                  </c:pt>
                  <c:pt idx="7">
                    <c:v>bc</c:v>
                  </c:pt>
                  <c:pt idx="8">
                    <c:v>ab</c:v>
                  </c:pt>
                  <c:pt idx="9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DD2F-4637-8901-93439DBEAD1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4"/>
        <c:axId val="188921880"/>
        <c:axId val="188921096"/>
      </c:barChart>
      <c:catAx>
        <c:axId val="18892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096"/>
        <c:crosses val="autoZero"/>
        <c:auto val="1"/>
        <c:lblAlgn val="ctr"/>
        <c:lblOffset val="100"/>
        <c:noMultiLvlLbl val="0"/>
      </c:catAx>
      <c:valAx>
        <c:axId val="188921096"/>
        <c:scaling>
          <c:orientation val="minMax"/>
          <c:max val="1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Dry shoot weight (g)</a:t>
                </a:r>
                <a:endParaRPr lang="en-US" altLang="en-GB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C877-4D4F-A8CD-66EC33227BA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C877-4D4F-A8CD-66EC33227BA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C877-4D4F-A8CD-66EC33227BA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C877-4D4F-A8CD-66EC33227BA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C877-4D4F-A8CD-66EC33227BA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C877-4D4F-A8CD-66EC33227BA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C877-4D4F-A8CD-66EC33227BA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C877-4D4F-A8CD-66EC33227BA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C877-4D4F-A8CD-66EC33227B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'DRY SHOOT WT POT YEAR 1'!$R$18:$Z$18</c:f>
              <c:strCache>
                <c:ptCount val="9"/>
                <c:pt idx="0">
                  <c:v>PC</c:v>
                </c:pt>
                <c:pt idx="1">
                  <c:v>T.a conc.1</c:v>
                </c:pt>
                <c:pt idx="2">
                  <c:v>T.a conc.2</c:v>
                </c:pt>
                <c:pt idx="3">
                  <c:v>T.h S1 conc.1</c:v>
                </c:pt>
                <c:pt idx="4">
                  <c:v>T.h S1 conc.2</c:v>
                </c:pt>
                <c:pt idx="5">
                  <c:v>T.h S2 conc.1</c:v>
                </c:pt>
                <c:pt idx="6">
                  <c:v>T.h S2 conc.2</c:v>
                </c:pt>
                <c:pt idx="7">
                  <c:v>Cons conc.1</c:v>
                </c:pt>
                <c:pt idx="8">
                  <c:v>Cons conc.2</c:v>
                </c:pt>
              </c:strCache>
            </c:strRef>
          </c:cat>
          <c:val>
            <c:numRef>
              <c:f>'DRY SHOOT WT POT YEAR 1'!$R$19:$Z$19</c:f>
              <c:numCache>
                <c:formatCode>General</c:formatCode>
                <c:ptCount val="9"/>
                <c:pt idx="0">
                  <c:v>41.17647058823529</c:v>
                </c:pt>
                <c:pt idx="1">
                  <c:v>28.235294117647076</c:v>
                </c:pt>
                <c:pt idx="2">
                  <c:v>22.35294117647058</c:v>
                </c:pt>
                <c:pt idx="3">
                  <c:v>22.35294117647058</c:v>
                </c:pt>
                <c:pt idx="4">
                  <c:v>18.823529411764692</c:v>
                </c:pt>
                <c:pt idx="5">
                  <c:v>19.607843137254903</c:v>
                </c:pt>
                <c:pt idx="6">
                  <c:v>16.47058823529413</c:v>
                </c:pt>
                <c:pt idx="7">
                  <c:v>8.2352941176470615</c:v>
                </c:pt>
                <c:pt idx="8">
                  <c:v>1.1764705882352899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77-4D4F-A8CD-66EC33227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Decrease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over Control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1C2B-42FB-A489-E4453C1762C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1C2B-42FB-A489-E4453C1762C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1C2B-42FB-A489-E4453C1762C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C2B-42FB-A489-E4453C1762C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1C2B-42FB-A489-E4453C1762C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1C2B-42FB-A489-E4453C1762C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1C2B-42FB-A489-E4453C1762C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1C2B-42FB-A489-E4453C1762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'DRY SHOOT WT POT YEAR 1'!$S$27:$Z$27</c:f>
              <c:strCache>
                <c:ptCount val="8"/>
                <c:pt idx="0">
                  <c:v>T.a conc.1</c:v>
                </c:pt>
                <c:pt idx="1">
                  <c:v>T.a conc.2</c:v>
                </c:pt>
                <c:pt idx="2">
                  <c:v>T.h S1 conc.1</c:v>
                </c:pt>
                <c:pt idx="3">
                  <c:v>T.h S1 conc.2</c:v>
                </c:pt>
                <c:pt idx="4">
                  <c:v>T.h S2 conc.1</c:v>
                </c:pt>
                <c:pt idx="5">
                  <c:v>T.h S2 conc.2</c:v>
                </c:pt>
                <c:pt idx="6">
                  <c:v>Cons conc.1</c:v>
                </c:pt>
                <c:pt idx="7">
                  <c:v>Cons conc.2</c:v>
                </c:pt>
              </c:strCache>
            </c:strRef>
          </c:cat>
          <c:val>
            <c:numRef>
              <c:f>'DRY SHOOT WT POT YEAR 1'!$S$28:$Z$28</c:f>
              <c:numCache>
                <c:formatCode>General</c:formatCode>
                <c:ptCount val="8"/>
                <c:pt idx="0">
                  <c:v>-21.999999999999975</c:v>
                </c:pt>
                <c:pt idx="1">
                  <c:v>-32.000000000000014</c:v>
                </c:pt>
                <c:pt idx="2">
                  <c:v>-32.000000000000014</c:v>
                </c:pt>
                <c:pt idx="3">
                  <c:v>-38.000000000000021</c:v>
                </c:pt>
                <c:pt idx="4">
                  <c:v>-36.666666666666657</c:v>
                </c:pt>
                <c:pt idx="5">
                  <c:v>-41.999999999999979</c:v>
                </c:pt>
                <c:pt idx="6">
                  <c:v>-55.999999999999993</c:v>
                </c:pt>
                <c:pt idx="7">
                  <c:v>-68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C2B-42FB-A489-E4453C1762C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baseline="0">
                    <a:effectLst/>
                  </a:rPr>
                  <a:t>Treatments</a:t>
                </a:r>
                <a:r>
                  <a:rPr lang="en-US" sz="1000" b="0" i="0" u="none" strike="noStrike" baseline="0"/>
                  <a:t>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Increase over</a:t>
                </a:r>
                <a:r>
                  <a:rPr lang="en-GB" baseline="0"/>
                  <a:t> PC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680-4494-82C4-BA2C23B94343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680-4494-82C4-BA2C23B94343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680-4494-82C4-BA2C23B94343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680-4494-82C4-BA2C23B94343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680-4494-82C4-BA2C23B94343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E6D3EA8-4123-FE48-BA65-90BCF6D0346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7680-4494-82C4-BA2C23B9434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D3259A4-4C85-F142-AD50-782EA562EB7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7680-4494-82C4-BA2C23B9434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167A7BE-4DC2-0947-B837-08FE7EB1989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7680-4494-82C4-BA2C23B9434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9DA8DFC-752F-BC42-BFD8-3B32E3F68E5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680-4494-82C4-BA2C23B9434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13FAAF1-B54F-F448-858A-6A5A080639C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680-4494-82C4-BA2C23B9434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704AC61-BA87-5E4C-8602-BC1FF627BF1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680-4494-82C4-BA2C23B9434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DE0EE15-CF08-6A4D-B854-88A6EE718B2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680-4494-82C4-BA2C23B9434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3F3D430-1B3D-9249-AB3F-4914349B42C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680-4494-82C4-BA2C23B9434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0203B2B-00D6-5C49-99BA-4981DC65B3E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680-4494-82C4-BA2C23B9434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2CFBF29-88DB-AE41-B228-5BB4D2BAB4A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680-4494-82C4-BA2C23B943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'Table DS POT YEAR 1'!$B$8:$K$8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0.19341952101872009</c:v>
                  </c:pt>
                  <c:pt idx="2">
                    <c:v>0.49753838489551971</c:v>
                  </c:pt>
                  <c:pt idx="3">
                    <c:v>0.47456412750134336</c:v>
                  </c:pt>
                  <c:pt idx="4">
                    <c:v>0.49103066208854096</c:v>
                  </c:pt>
                  <c:pt idx="5">
                    <c:v>0.39299420408505381</c:v>
                  </c:pt>
                  <c:pt idx="6">
                    <c:v>9.9999999999999936E-2</c:v>
                  </c:pt>
                  <c:pt idx="7">
                    <c:v>0.23333333333333381</c:v>
                  </c:pt>
                  <c:pt idx="8">
                    <c:v>0.77945137400895292</c:v>
                  </c:pt>
                  <c:pt idx="9">
                    <c:v>0.33333333333333337</c:v>
                  </c:pt>
                </c:numCache>
              </c:numRef>
            </c:plus>
            <c:minus>
              <c:numRef>
                <c:f>'Table DS POT YEAR 1'!$B$8:$K$8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0.19341952101872009</c:v>
                  </c:pt>
                  <c:pt idx="2">
                    <c:v>0.49753838489551971</c:v>
                  </c:pt>
                  <c:pt idx="3">
                    <c:v>0.47456412750134336</c:v>
                  </c:pt>
                  <c:pt idx="4">
                    <c:v>0.49103066208854096</c:v>
                  </c:pt>
                  <c:pt idx="5">
                    <c:v>0.39299420408505381</c:v>
                  </c:pt>
                  <c:pt idx="6">
                    <c:v>9.9999999999999936E-2</c:v>
                  </c:pt>
                  <c:pt idx="7">
                    <c:v>0.23333333333333381</c:v>
                  </c:pt>
                  <c:pt idx="8">
                    <c:v>0.77945137400895292</c:v>
                  </c:pt>
                  <c:pt idx="9">
                    <c:v>0.33333333333333337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'Table DS POT YEAR 1'!$B$10:$B$19</c:f>
              <c:strCache>
                <c:ptCount val="10"/>
                <c:pt idx="0">
                  <c:v>NC</c:v>
                </c:pt>
                <c:pt idx="1">
                  <c:v>PC</c:v>
                </c:pt>
                <c:pt idx="2">
                  <c:v>T.a conc.1</c:v>
                </c:pt>
                <c:pt idx="3">
                  <c:v>T.a conc.2</c:v>
                </c:pt>
                <c:pt idx="4">
                  <c:v>T.h S1 conc.1</c:v>
                </c:pt>
                <c:pt idx="5">
                  <c:v>T.h S1 conc.2</c:v>
                </c:pt>
                <c:pt idx="6">
                  <c:v>T.h S2 conc.1</c:v>
                </c:pt>
                <c:pt idx="7">
                  <c:v>T.h S2 conc.2</c:v>
                </c:pt>
                <c:pt idx="8">
                  <c:v>Cons conc.1</c:v>
                </c:pt>
                <c:pt idx="9">
                  <c:v>Cons conc.2</c:v>
                </c:pt>
              </c:strCache>
            </c:strRef>
          </c:cat>
          <c:val>
            <c:numRef>
              <c:f>'Table DS POT YEAR 1'!$C$10:$C$19</c:f>
              <c:numCache>
                <c:formatCode>General</c:formatCode>
                <c:ptCount val="10"/>
                <c:pt idx="0">
                  <c:v>0</c:v>
                </c:pt>
                <c:pt idx="1">
                  <c:v>4.666666666666667</c:v>
                </c:pt>
                <c:pt idx="2">
                  <c:v>3.6766666666666672</c:v>
                </c:pt>
                <c:pt idx="3">
                  <c:v>3.5766666666666667</c:v>
                </c:pt>
                <c:pt idx="4">
                  <c:v>3.3333333333333335</c:v>
                </c:pt>
                <c:pt idx="5">
                  <c:v>3.2333333333333329</c:v>
                </c:pt>
                <c:pt idx="6">
                  <c:v>2.8000000000000003</c:v>
                </c:pt>
                <c:pt idx="7">
                  <c:v>2.4666666666666668</c:v>
                </c:pt>
                <c:pt idx="8">
                  <c:v>1.3433333333333335</c:v>
                </c:pt>
                <c:pt idx="9">
                  <c:v>0.66666666666666663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'Table DS POT YEAR 1'!$D$10:$D$19</c15:f>
                <c15:dlblRangeCache>
                  <c:ptCount val="10"/>
                  <c:pt idx="0">
                    <c:v>e</c:v>
                  </c:pt>
                  <c:pt idx="1">
                    <c:v>a</c:v>
                  </c:pt>
                  <c:pt idx="2">
                    <c:v>ab</c:v>
                  </c:pt>
                  <c:pt idx="3">
                    <c:v>ab</c:v>
                  </c:pt>
                  <c:pt idx="4">
                    <c:v>b</c:v>
                  </c:pt>
                  <c:pt idx="5">
                    <c:v>b</c:v>
                  </c:pt>
                  <c:pt idx="6">
                    <c:v>b</c:v>
                  </c:pt>
                  <c:pt idx="7">
                    <c:v>bc</c:v>
                  </c:pt>
                  <c:pt idx="8">
                    <c:v>cd</c:v>
                  </c:pt>
                  <c:pt idx="9">
                    <c:v>de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7680-4494-82C4-BA2C23B9434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4"/>
        <c:axId val="188921880"/>
        <c:axId val="188921096"/>
      </c:barChart>
      <c:catAx>
        <c:axId val="188921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096"/>
        <c:crosses val="autoZero"/>
        <c:auto val="1"/>
        <c:lblAlgn val="ctr"/>
        <c:lblOffset val="100"/>
        <c:noMultiLvlLbl val="0"/>
      </c:catAx>
      <c:valAx>
        <c:axId val="188921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DISEASE</a:t>
                </a:r>
                <a:r>
                  <a:rPr lang="en-US" altLang="en-GB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sEVERITY POT YEAR I</a:t>
                </a:r>
                <a:endParaRPr lang="en-US" altLang="en-GB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9E4F3132-09E7-AA48-99CB-79F0C559153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DE44-4F2D-A4DA-59D99F49DD0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414554D-E5F5-EA4B-9CFC-44C636D4121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DE44-4F2D-A4DA-59D99F49DD0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3240F61-45F5-6E49-85ED-9E6D738CAA6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E44-4F2D-A4DA-59D99F49DD0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3B99E67-5728-CB4E-9295-A19BFCBC1D3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E44-4F2D-A4DA-59D99F49DD0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034B26A-F050-F340-A87E-DF23AF49F30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E44-4F2D-A4DA-59D99F49DD0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9BE34D9-B474-3F42-8C0C-587C3285788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E44-4F2D-A4DA-59D99F49DD0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E8553BB-5A56-9442-887F-2BFF431CA04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E44-4F2D-A4DA-59D99F49DD0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EF1E8AF1-1A63-204A-9276-CD9852B3387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E44-4F2D-A4DA-59D99F49DD0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C4382AF-9E39-1940-A944-404603843C8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E44-4F2D-A4DA-59D99F49DD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'Table DS POT YEAR 1'!$R$18:$Z$18</c:f>
              <c:strCache>
                <c:ptCount val="9"/>
                <c:pt idx="0">
                  <c:v>PC</c:v>
                </c:pt>
                <c:pt idx="1">
                  <c:v>T.a conc.1</c:v>
                </c:pt>
                <c:pt idx="2">
                  <c:v>T.a conc.2</c:v>
                </c:pt>
                <c:pt idx="3">
                  <c:v>T.h S1 conc.1</c:v>
                </c:pt>
                <c:pt idx="4">
                  <c:v>T.h S1 conc.2</c:v>
                </c:pt>
                <c:pt idx="5">
                  <c:v>T.h S2 conc.1</c:v>
                </c:pt>
                <c:pt idx="6">
                  <c:v>T.h S2 conc.2</c:v>
                </c:pt>
                <c:pt idx="7">
                  <c:v>Cons conc.1</c:v>
                </c:pt>
                <c:pt idx="8">
                  <c:v>Cons conc.2</c:v>
                </c:pt>
              </c:strCache>
            </c:strRef>
          </c:cat>
          <c:val>
            <c:numRef>
              <c:f>'Table DS POT YEAR 1'!$R$19:$Z$19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'Table DS POT YEAR 1'!$R$20:$Z$20</c15:f>
                <c15:dlblRangeCache>
                  <c:ptCount val="9"/>
                  <c:pt idx="0">
                    <c:v>#DIV/0!</c:v>
                  </c:pt>
                  <c:pt idx="1">
                    <c:v>#DIV/0!</c:v>
                  </c:pt>
                  <c:pt idx="2">
                    <c:v>#DIV/0!</c:v>
                  </c:pt>
                  <c:pt idx="3">
                    <c:v>#DIV/0!</c:v>
                  </c:pt>
                  <c:pt idx="4">
                    <c:v>#DIV/0!</c:v>
                  </c:pt>
                  <c:pt idx="5">
                    <c:v>#DIV/0!</c:v>
                  </c:pt>
                  <c:pt idx="6">
                    <c:v>#DIV/0!</c:v>
                  </c:pt>
                  <c:pt idx="7">
                    <c:v>#DIV/0!</c:v>
                  </c:pt>
                  <c:pt idx="8">
                    <c:v>#DIV/0!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DE44-4F2D-A4DA-59D99F49DD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Decrease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over Control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CCDC9693-A2AE-5544-B951-F9ECFAA3262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DDD1-44F0-A3A3-96F110226EF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6DE67CE-7CC2-4241-9E7A-10FD5F73F4A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DDD1-44F0-A3A3-96F110226EF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C080150-92A0-A046-8F4B-3C1A00009E0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DD1-44F0-A3A3-96F110226EF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ADF93B1-5466-D544-8221-F464275BBEB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DD1-44F0-A3A3-96F110226EF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38A53B1-356D-E444-8A06-08B1C57C50A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DD1-44F0-A3A3-96F110226EF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FCDA5A1-31F7-1247-AA98-4344B96D5C4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DD1-44F0-A3A3-96F110226EF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F8873CE-2D3A-B546-BAC1-2B48B9486F3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DD1-44F0-A3A3-96F110226EF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5BF25FA-BD47-CC46-B6F8-E8CB2182085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DD1-44F0-A3A3-96F110226E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'Table DS POT YEAR 1'!$S$27:$Z$27</c:f>
              <c:strCache>
                <c:ptCount val="8"/>
                <c:pt idx="0">
                  <c:v>T.a conc.1</c:v>
                </c:pt>
                <c:pt idx="1">
                  <c:v>T.a conc.2</c:v>
                </c:pt>
                <c:pt idx="2">
                  <c:v>T.h S1 conc.1</c:v>
                </c:pt>
                <c:pt idx="3">
                  <c:v>T.h S1 conc.2</c:v>
                </c:pt>
                <c:pt idx="4">
                  <c:v>T.h S2 conc.1</c:v>
                </c:pt>
                <c:pt idx="5">
                  <c:v>T.h S2 conc.2</c:v>
                </c:pt>
                <c:pt idx="6">
                  <c:v>Cons conc.1</c:v>
                </c:pt>
                <c:pt idx="7">
                  <c:v>Cons conc.2</c:v>
                </c:pt>
              </c:strCache>
            </c:strRef>
          </c:cat>
          <c:val>
            <c:numRef>
              <c:f>'Table DS POT YEAR 1'!$S$28:$Z$28</c:f>
              <c:numCache>
                <c:formatCode>General</c:formatCode>
                <c:ptCount val="8"/>
                <c:pt idx="0">
                  <c:v>21.214285714285708</c:v>
                </c:pt>
                <c:pt idx="1">
                  <c:v>23.357142857142861</c:v>
                </c:pt>
                <c:pt idx="2">
                  <c:v>28.571428571428577</c:v>
                </c:pt>
                <c:pt idx="3">
                  <c:v>30.714285714285726</c:v>
                </c:pt>
                <c:pt idx="4">
                  <c:v>40</c:v>
                </c:pt>
                <c:pt idx="5">
                  <c:v>47.142857142857139</c:v>
                </c:pt>
                <c:pt idx="6">
                  <c:v>71.214285714285708</c:v>
                </c:pt>
                <c:pt idx="7">
                  <c:v>85.714285714285708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'Table DS POT YEAR 1'!$S$29:$Z$29</c15:f>
                <c15:dlblRangeCache>
                  <c:ptCount val="8"/>
                  <c:pt idx="0">
                    <c:v>21%</c:v>
                  </c:pt>
                  <c:pt idx="1">
                    <c:v>23%</c:v>
                  </c:pt>
                  <c:pt idx="2">
                    <c:v>29%</c:v>
                  </c:pt>
                  <c:pt idx="3">
                    <c:v>31%</c:v>
                  </c:pt>
                  <c:pt idx="4">
                    <c:v>40%</c:v>
                  </c:pt>
                  <c:pt idx="5">
                    <c:v>47%</c:v>
                  </c:pt>
                  <c:pt idx="6">
                    <c:v>71%</c:v>
                  </c:pt>
                  <c:pt idx="7">
                    <c:v>86%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DDD1-44F0-A3A3-96F110226EF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baseline="0">
                    <a:effectLst/>
                  </a:rPr>
                  <a:t>Treatments</a:t>
                </a:r>
                <a:r>
                  <a:rPr lang="en-US" sz="1000" b="0" i="0" u="none" strike="noStrike" baseline="0"/>
                  <a:t>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Increase over</a:t>
                </a:r>
                <a:r>
                  <a:rPr lang="en-GB" baseline="0"/>
                  <a:t> PC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7EC-40D7-8E6B-46F5808C239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7EC-40D7-8E6B-46F5808C239A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47EC-40D7-8E6B-46F5808C239A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47EC-40D7-8E6B-46F5808C239A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47EC-40D7-8E6B-46F5808C239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A2CF111B-4757-DF47-93C7-DF03A22D52E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47EC-40D7-8E6B-46F5808C239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ECA7009-57E4-FF4C-AB4B-6B2B52D70E0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47EC-40D7-8E6B-46F5808C239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BF80375-01F1-C446-8E9F-4BA9F992CC2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47EC-40D7-8E6B-46F5808C239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01BDD23-9C76-774F-BE60-D17F59337AD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7EC-40D7-8E6B-46F5808C239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EEFACA3-D8A4-F843-96FA-37A375610A0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47EC-40D7-8E6B-46F5808C239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B3F1C5A-FDF0-B54F-8386-1ECC2CDD724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7EC-40D7-8E6B-46F5808C239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FB39FE2-6661-EC4D-815D-583717C4424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7EC-40D7-8E6B-46F5808C239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6F6D847-1D6B-6941-B4C8-10931409929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7EC-40D7-8E6B-46F5808C239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1E4F1DD-7455-544E-95BC-EA8BDD6B63A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47EC-40D7-8E6B-46F5808C239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6A81002-BF9A-FA41-8459-486600053AF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7EC-40D7-8E6B-46F5808C23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 Table DI POT YEAR 1'!$B$9:$K$9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0.33333333333333365</c:v>
                  </c:pt>
                  <c:pt idx="2">
                    <c:v>0.33333333333333365</c:v>
                  </c:pt>
                  <c:pt idx="3">
                    <c:v>0.57735026918962584</c:v>
                  </c:pt>
                  <c:pt idx="4">
                    <c:v>0.57735026918962584</c:v>
                  </c:pt>
                  <c:pt idx="5">
                    <c:v>0.3333333333333332</c:v>
                  </c:pt>
                  <c:pt idx="6">
                    <c:v>0.33333333333333337</c:v>
                  </c:pt>
                  <c:pt idx="7">
                    <c:v>0</c:v>
                  </c:pt>
                  <c:pt idx="8">
                    <c:v>0.57735026918962584</c:v>
                  </c:pt>
                  <c:pt idx="9">
                    <c:v>0.33333333333333337</c:v>
                  </c:pt>
                </c:numCache>
              </c:numRef>
            </c:plus>
            <c:minus>
              <c:numRef>
                <c:f>' Table DI POT YEAR 1'!$B$9:$K$9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0.33333333333333365</c:v>
                  </c:pt>
                  <c:pt idx="2">
                    <c:v>0.33333333333333365</c:v>
                  </c:pt>
                  <c:pt idx="3">
                    <c:v>0.57735026918962584</c:v>
                  </c:pt>
                  <c:pt idx="4">
                    <c:v>0.57735026918962584</c:v>
                  </c:pt>
                  <c:pt idx="5">
                    <c:v>0.3333333333333332</c:v>
                  </c:pt>
                  <c:pt idx="6">
                    <c:v>0.33333333333333337</c:v>
                  </c:pt>
                  <c:pt idx="7">
                    <c:v>0</c:v>
                  </c:pt>
                  <c:pt idx="8">
                    <c:v>0.57735026918962584</c:v>
                  </c:pt>
                  <c:pt idx="9">
                    <c:v>0.33333333333333337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 Table DI POT YEAR 1'!$B$11:$B$20</c:f>
              <c:strCache>
                <c:ptCount val="10"/>
                <c:pt idx="0">
                  <c:v>NC</c:v>
                </c:pt>
                <c:pt idx="1">
                  <c:v>PC</c:v>
                </c:pt>
                <c:pt idx="2">
                  <c:v>T.a conc.1</c:v>
                </c:pt>
                <c:pt idx="3">
                  <c:v>T.a conc.2</c:v>
                </c:pt>
                <c:pt idx="4">
                  <c:v>T.h S1 conc.1</c:v>
                </c:pt>
                <c:pt idx="5">
                  <c:v>T.h S1 conc.2</c:v>
                </c:pt>
                <c:pt idx="6">
                  <c:v>T.h S2 conc.1</c:v>
                </c:pt>
                <c:pt idx="7">
                  <c:v>T.h S2 conc.2</c:v>
                </c:pt>
                <c:pt idx="8">
                  <c:v>Cons conc.1</c:v>
                </c:pt>
                <c:pt idx="9">
                  <c:v>Cons conc.2</c:v>
                </c:pt>
              </c:strCache>
            </c:strRef>
          </c:cat>
          <c:val>
            <c:numRef>
              <c:f>' Table DI POT YEAR 1'!$C$11:$C$20</c:f>
              <c:numCache>
                <c:formatCode>General</c:formatCode>
                <c:ptCount val="10"/>
                <c:pt idx="0">
                  <c:v>0</c:v>
                </c:pt>
                <c:pt idx="1">
                  <c:v>88.888888888888886</c:v>
                </c:pt>
                <c:pt idx="2">
                  <c:v>77.777777777777786</c:v>
                </c:pt>
                <c:pt idx="3">
                  <c:v>66.666666666666657</c:v>
                </c:pt>
                <c:pt idx="4">
                  <c:v>66.666666666666657</c:v>
                </c:pt>
                <c:pt idx="5">
                  <c:v>55.555555555555557</c:v>
                </c:pt>
                <c:pt idx="6">
                  <c:v>44.444444444444443</c:v>
                </c:pt>
                <c:pt idx="7">
                  <c:v>33.333333333333329</c:v>
                </c:pt>
                <c:pt idx="8">
                  <c:v>33.333333333333329</c:v>
                </c:pt>
                <c:pt idx="9">
                  <c:v>22.222222222222221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 Table DI POT YEAR 1'!$D$11:$D$20</c15:f>
                <c15:dlblRangeCache>
                  <c:ptCount val="10"/>
                  <c:pt idx="0">
                    <c:v>e</c:v>
                  </c:pt>
                  <c:pt idx="1">
                    <c:v>a</c:v>
                  </c:pt>
                  <c:pt idx="2">
                    <c:v>ab</c:v>
                  </c:pt>
                  <c:pt idx="3">
                    <c:v>a-c</c:v>
                  </c:pt>
                  <c:pt idx="4">
                    <c:v>a-c</c:v>
                  </c:pt>
                  <c:pt idx="5">
                    <c:v>a-d</c:v>
                  </c:pt>
                  <c:pt idx="6">
                    <c:v>b-d</c:v>
                  </c:pt>
                  <c:pt idx="7">
                    <c:v>c-e</c:v>
                  </c:pt>
                  <c:pt idx="8">
                    <c:v>c-e</c:v>
                  </c:pt>
                  <c:pt idx="9">
                    <c:v>de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47EC-40D7-8E6B-46F5808C239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4"/>
        <c:axId val="188921880"/>
        <c:axId val="188921096"/>
      </c:barChart>
      <c:catAx>
        <c:axId val="188921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096"/>
        <c:crosses val="autoZero"/>
        <c:auto val="1"/>
        <c:lblAlgn val="ctr"/>
        <c:lblOffset val="100"/>
        <c:noMultiLvlLbl val="0"/>
      </c:catAx>
      <c:valAx>
        <c:axId val="188921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Disease Incidence POT YEAR 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61C-4DDC-BE8D-F4A75E73964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61C-4DDC-BE8D-F4A75E73964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61C-4DDC-BE8D-F4A75E73964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61C-4DDC-BE8D-F4A75E73964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61C-4DDC-BE8D-F4A75E73964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61C-4DDC-BE8D-F4A75E73964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61C-4DDC-BE8D-F4A75E73964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461C-4DDC-BE8D-F4A75E73964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461C-4DDC-BE8D-F4A75E7396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 Table DI POT YEAR 1'!$R$19:$Z$19</c:f>
              <c:strCache>
                <c:ptCount val="9"/>
                <c:pt idx="0">
                  <c:v>PC</c:v>
                </c:pt>
                <c:pt idx="1">
                  <c:v>T.a conc.1</c:v>
                </c:pt>
                <c:pt idx="2">
                  <c:v>T.a conc.2</c:v>
                </c:pt>
                <c:pt idx="3">
                  <c:v>T.h S1 conc.1</c:v>
                </c:pt>
                <c:pt idx="4">
                  <c:v>T.h S1 conc.2</c:v>
                </c:pt>
                <c:pt idx="5">
                  <c:v>T.h S2 conc.1</c:v>
                </c:pt>
                <c:pt idx="6">
                  <c:v>T.h S2 conc.2</c:v>
                </c:pt>
                <c:pt idx="7">
                  <c:v>Cons conc.1</c:v>
                </c:pt>
                <c:pt idx="8">
                  <c:v>Cons conc.2</c:v>
                </c:pt>
              </c:strCache>
            </c:strRef>
          </c:cat>
          <c:val>
            <c:numRef>
              <c:f>' Table DI POT YEAR 1'!$R$20:$Z$20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61C-4DDC-BE8D-F4A75E739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Decrease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over Control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0ACD-4E10-8C05-1964ADFBC0E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0ACD-4E10-8C05-1964ADFBC0E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0ACD-4E10-8C05-1964ADFBC0E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0ACD-4E10-8C05-1964ADFBC0E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0ACD-4E10-8C05-1964ADFBC0E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0ACD-4E10-8C05-1964ADFBC0E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0ACD-4E10-8C05-1964ADFBC0E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0ACD-4E10-8C05-1964ADFBC0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 Table DI POT YEAR 1'!$S$28:$Z$28</c:f>
              <c:strCache>
                <c:ptCount val="8"/>
                <c:pt idx="0">
                  <c:v>T.a conc.1</c:v>
                </c:pt>
                <c:pt idx="1">
                  <c:v>T.a conc.2</c:v>
                </c:pt>
                <c:pt idx="2">
                  <c:v>T.h S1 conc.1</c:v>
                </c:pt>
                <c:pt idx="3">
                  <c:v>T.h S1 conc.2</c:v>
                </c:pt>
                <c:pt idx="4">
                  <c:v>T.h S2 conc.1</c:v>
                </c:pt>
                <c:pt idx="5">
                  <c:v>T.h S2 conc.2</c:v>
                </c:pt>
                <c:pt idx="6">
                  <c:v>Cons conc.1</c:v>
                </c:pt>
                <c:pt idx="7">
                  <c:v>Cons conc.2</c:v>
                </c:pt>
              </c:strCache>
            </c:strRef>
          </c:cat>
          <c:val>
            <c:numRef>
              <c:f>' Table DI POT YEAR 1'!$S$29:$Z$29</c:f>
              <c:numCache>
                <c:formatCode>General</c:formatCode>
                <c:ptCount val="8"/>
                <c:pt idx="0">
                  <c:v>12.499999999999989</c:v>
                </c:pt>
                <c:pt idx="1">
                  <c:v>24.999999999999993</c:v>
                </c:pt>
                <c:pt idx="2">
                  <c:v>24.999999999999993</c:v>
                </c:pt>
                <c:pt idx="3">
                  <c:v>37.499999999999993</c:v>
                </c:pt>
                <c:pt idx="4">
                  <c:v>50</c:v>
                </c:pt>
                <c:pt idx="5">
                  <c:v>62.5</c:v>
                </c:pt>
                <c:pt idx="6">
                  <c:v>62.5</c:v>
                </c:pt>
                <c:pt idx="7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ACD-4E10-8C05-1964ADFBC0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baseline="0">
                    <a:effectLst/>
                  </a:rPr>
                  <a:t>Treatments</a:t>
                </a:r>
                <a:r>
                  <a:rPr lang="en-US" sz="1000" b="0" i="0" u="none" strike="noStrike" baseline="0"/>
                  <a:t>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Increase over</a:t>
                </a:r>
                <a:r>
                  <a:rPr lang="en-GB" baseline="0"/>
                  <a:t> PC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D93-4F02-A236-31333604A0F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D93-4F02-A236-31333604A0F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D93-4F02-A236-31333604A0F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3D93-4F02-A236-31333604A0F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3D93-4F02-A236-31333604A0F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D93-4F02-A236-31333604A0F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D93-4F02-A236-31333604A0F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3D93-4F02-A236-31333604A0F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3D93-4F02-A236-31333604A0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'SL POT YEAR 1'!$R$18:$Z$18</c:f>
              <c:strCache>
                <c:ptCount val="9"/>
                <c:pt idx="0">
                  <c:v>PC</c:v>
                </c:pt>
                <c:pt idx="1">
                  <c:v>T.a conc.1</c:v>
                </c:pt>
                <c:pt idx="2">
                  <c:v>T.a conc.2</c:v>
                </c:pt>
                <c:pt idx="3">
                  <c:v>T.h S1 conc.1</c:v>
                </c:pt>
                <c:pt idx="4">
                  <c:v>T.h S1 conc.2</c:v>
                </c:pt>
                <c:pt idx="5">
                  <c:v>T.h S2 conc.1</c:v>
                </c:pt>
                <c:pt idx="6">
                  <c:v>T.h S2 conc.2</c:v>
                </c:pt>
                <c:pt idx="7">
                  <c:v>Cons conc.1</c:v>
                </c:pt>
                <c:pt idx="8">
                  <c:v>Cons conc.2</c:v>
                </c:pt>
              </c:strCache>
            </c:strRef>
          </c:cat>
          <c:val>
            <c:numRef>
              <c:f>'SL POT YEAR 1'!$R$19:$Z$19</c:f>
              <c:numCache>
                <c:formatCode>General</c:formatCode>
                <c:ptCount val="9"/>
                <c:pt idx="0">
                  <c:v>27.419354838709676</c:v>
                </c:pt>
                <c:pt idx="1">
                  <c:v>12.903225806451612</c:v>
                </c:pt>
                <c:pt idx="2">
                  <c:v>4.838709677419355</c:v>
                </c:pt>
                <c:pt idx="3">
                  <c:v>4.1935483870967767</c:v>
                </c:pt>
                <c:pt idx="4">
                  <c:v>-0.64516129032257841</c:v>
                </c:pt>
                <c:pt idx="5">
                  <c:v>-0.96774193548387322</c:v>
                </c:pt>
                <c:pt idx="6">
                  <c:v>-5.8064516129032393</c:v>
                </c:pt>
                <c:pt idx="7">
                  <c:v>-12.903225806451612</c:v>
                </c:pt>
                <c:pt idx="8">
                  <c:v>-22.58064516129032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93-4F02-A236-31333604A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Decrease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over Control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FD75-4CCB-9894-0620102016D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FD75-4CCB-9894-0620102016D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FD75-4CCB-9894-0620102016D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FD75-4CCB-9894-0620102016D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FD75-4CCB-9894-0620102016D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FD75-4CCB-9894-0620102016D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FD75-4CCB-9894-0620102016D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FD75-4CCB-9894-0620102016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'SL POT YEAR 1'!$S$27:$Z$27</c:f>
              <c:strCache>
                <c:ptCount val="8"/>
                <c:pt idx="0">
                  <c:v>T.a conc.1</c:v>
                </c:pt>
                <c:pt idx="1">
                  <c:v>T.a conc.2</c:v>
                </c:pt>
                <c:pt idx="2">
                  <c:v>T.h S1 conc.1</c:v>
                </c:pt>
                <c:pt idx="3">
                  <c:v>T.h S1 conc.2</c:v>
                </c:pt>
                <c:pt idx="4">
                  <c:v>T.h S2 conc.1</c:v>
                </c:pt>
                <c:pt idx="5">
                  <c:v>T.h S2 conc.2</c:v>
                </c:pt>
                <c:pt idx="6">
                  <c:v>Cons conc.1</c:v>
                </c:pt>
                <c:pt idx="7">
                  <c:v>Cons conc.2</c:v>
                </c:pt>
              </c:strCache>
            </c:strRef>
          </c:cat>
          <c:val>
            <c:numRef>
              <c:f>'SL POT YEAR 1'!$S$28:$Z$28</c:f>
              <c:numCache>
                <c:formatCode>General</c:formatCode>
                <c:ptCount val="8"/>
                <c:pt idx="0">
                  <c:v>-20</c:v>
                </c:pt>
                <c:pt idx="1">
                  <c:v>-31.111111111111111</c:v>
                </c:pt>
                <c:pt idx="2">
                  <c:v>-31.999999999999996</c:v>
                </c:pt>
                <c:pt idx="3">
                  <c:v>-38.666666666666664</c:v>
                </c:pt>
                <c:pt idx="4">
                  <c:v>-39.111111111111114</c:v>
                </c:pt>
                <c:pt idx="5">
                  <c:v>-45.777777777777793</c:v>
                </c:pt>
                <c:pt idx="6">
                  <c:v>-55.555555555555557</c:v>
                </c:pt>
                <c:pt idx="7">
                  <c:v>-68.888888888888886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D75-4CCB-9894-0620102016D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baseline="0">
                    <a:effectLst/>
                  </a:rPr>
                  <a:t>Treatments</a:t>
                </a:r>
                <a:r>
                  <a:rPr lang="en-US" sz="1000" b="0" i="0" u="none" strike="noStrike" baseline="0"/>
                  <a:t>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Increase over</a:t>
                </a:r>
                <a:r>
                  <a:rPr lang="en-GB" baseline="0"/>
                  <a:t> PC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B72-7042-A935-1D911E1990BD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B72-7042-A935-1D911E1990BD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B72-7042-A935-1D911E1990BD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B72-7042-A935-1D911E1990BD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B72-7042-A935-1D911E1990BD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1362EB49-43F8-FB41-A15F-2776C387A8A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9B72-7042-A935-1D911E1990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3379D08-5864-EC4A-B7CD-92CEFF5BB7F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9B72-7042-A935-1D911E1990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1B6977D-8FB0-5443-AF4F-98F8457619A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9B72-7042-A935-1D911E1990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F4604D0-2FD5-4F40-9054-F969994A8DB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B72-7042-A935-1D911E1990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F7DF81D-2E15-AD49-8B29-DF072C9B7B1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9B72-7042-A935-1D911E1990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3FC3CEC-DB9D-9F49-99BF-B4C06D17C96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B72-7042-A935-1D911E1990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B3B8D8C-3679-5145-A68D-8089FA903C1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9B72-7042-A935-1D911E1990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2723827-4B51-3942-9533-1E3C393FFF3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B72-7042-A935-1D911E1990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A75EE54F-7B32-FB4A-8271-4EE64CEE27E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9B72-7042-A935-1D911E1990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4DB4A44-7DEC-F74A-A4DB-2D0581544E0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B72-7042-A935-1D911E1990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'SL POT YEAR 1'!$B$8:$K$8</c:f>
                <c:numCache>
                  <c:formatCode>General</c:formatCode>
                  <c:ptCount val="10"/>
                  <c:pt idx="0">
                    <c:v>0.86602540378443871</c:v>
                  </c:pt>
                  <c:pt idx="1">
                    <c:v>1.2503332889007368</c:v>
                  </c:pt>
                  <c:pt idx="2">
                    <c:v>1.1547005383792517</c:v>
                  </c:pt>
                  <c:pt idx="3">
                    <c:v>1.4730919862656227</c:v>
                  </c:pt>
                  <c:pt idx="4">
                    <c:v>0.79372539331937708</c:v>
                  </c:pt>
                  <c:pt idx="5">
                    <c:v>0.75055534994651474</c:v>
                  </c:pt>
                  <c:pt idx="6">
                    <c:v>0.7571877794400369</c:v>
                  </c:pt>
                  <c:pt idx="7">
                    <c:v>0.87368949480541047</c:v>
                  </c:pt>
                  <c:pt idx="8">
                    <c:v>0.92915732431775533</c:v>
                  </c:pt>
                  <c:pt idx="9">
                    <c:v>0.83266639978645418</c:v>
                  </c:pt>
                </c:numCache>
              </c:numRef>
            </c:plus>
            <c:minus>
              <c:numRef>
                <c:f>'SL POT YEAR 1'!$B$8:$K$8</c:f>
                <c:numCache>
                  <c:formatCode>General</c:formatCode>
                  <c:ptCount val="10"/>
                  <c:pt idx="0">
                    <c:v>0.86602540378443871</c:v>
                  </c:pt>
                  <c:pt idx="1">
                    <c:v>1.2503332889007368</c:v>
                  </c:pt>
                  <c:pt idx="2">
                    <c:v>1.1547005383792517</c:v>
                  </c:pt>
                  <c:pt idx="3">
                    <c:v>1.4730919862656227</c:v>
                  </c:pt>
                  <c:pt idx="4">
                    <c:v>0.79372539331937708</c:v>
                  </c:pt>
                  <c:pt idx="5">
                    <c:v>0.75055534994651474</c:v>
                  </c:pt>
                  <c:pt idx="6">
                    <c:v>0.7571877794400369</c:v>
                  </c:pt>
                  <c:pt idx="7">
                    <c:v>0.87368949480541047</c:v>
                  </c:pt>
                  <c:pt idx="8">
                    <c:v>0.92915732431775533</c:v>
                  </c:pt>
                  <c:pt idx="9">
                    <c:v>0.83266639978645418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'SL POT YEAR 1'!$B$10:$B$19</c:f>
              <c:strCache>
                <c:ptCount val="10"/>
                <c:pt idx="0">
                  <c:v>NIC</c:v>
                </c:pt>
                <c:pt idx="1">
                  <c:v>IC</c:v>
                </c:pt>
                <c:pt idx="2">
                  <c:v>T.a conc.1</c:v>
                </c:pt>
                <c:pt idx="3">
                  <c:v>T.a conc.2</c:v>
                </c:pt>
                <c:pt idx="4">
                  <c:v>T.h S1 conc.1</c:v>
                </c:pt>
                <c:pt idx="5">
                  <c:v>T.h S1 conc.2</c:v>
                </c:pt>
                <c:pt idx="6">
                  <c:v>T.h S2 conc.1</c:v>
                </c:pt>
                <c:pt idx="7">
                  <c:v>T.h S2 conc.2</c:v>
                </c:pt>
                <c:pt idx="8">
                  <c:v>Cons conc.1</c:v>
                </c:pt>
                <c:pt idx="9">
                  <c:v>Cons conc.2</c:v>
                </c:pt>
              </c:strCache>
            </c:strRef>
          </c:cat>
          <c:val>
            <c:numRef>
              <c:f>'SL POT YEAR 1'!$C$10:$C$19</c:f>
              <c:numCache>
                <c:formatCode>General</c:formatCode>
                <c:ptCount val="10"/>
                <c:pt idx="0">
                  <c:v>31</c:v>
                </c:pt>
                <c:pt idx="1">
                  <c:v>22.5</c:v>
                </c:pt>
                <c:pt idx="2">
                  <c:v>27</c:v>
                </c:pt>
                <c:pt idx="3">
                  <c:v>29.5</c:v>
                </c:pt>
                <c:pt idx="4">
                  <c:v>29.7</c:v>
                </c:pt>
                <c:pt idx="5">
                  <c:v>31.2</c:v>
                </c:pt>
                <c:pt idx="6">
                  <c:v>31.3</c:v>
                </c:pt>
                <c:pt idx="7">
                  <c:v>32.800000000000004</c:v>
                </c:pt>
                <c:pt idx="8">
                  <c:v>35</c:v>
                </c:pt>
                <c:pt idx="9">
                  <c:v>38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'SL POT YEAR 1'!$D$10:$D$19</c15:f>
                <c15:dlblRangeCache>
                  <c:ptCount val="10"/>
                  <c:pt idx="0">
                    <c:v>cd</c:v>
                  </c:pt>
                  <c:pt idx="1">
                    <c:v>f</c:v>
                  </c:pt>
                  <c:pt idx="2">
                    <c:v>e</c:v>
                  </c:pt>
                  <c:pt idx="3">
                    <c:v>de</c:v>
                  </c:pt>
                  <c:pt idx="4">
                    <c:v>de</c:v>
                  </c:pt>
                  <c:pt idx="5">
                    <c:v>cd</c:v>
                  </c:pt>
                  <c:pt idx="6">
                    <c:v>cd</c:v>
                  </c:pt>
                  <c:pt idx="7">
                    <c:v>bc</c:v>
                  </c:pt>
                  <c:pt idx="8">
                    <c:v>b</c:v>
                  </c:pt>
                  <c:pt idx="9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9B72-7042-A935-1D911E1990B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4"/>
        <c:axId val="188921880"/>
        <c:axId val="188921096"/>
      </c:barChart>
      <c:catAx>
        <c:axId val="18892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PK"/>
          </a:p>
        </c:txPr>
        <c:crossAx val="188921096"/>
        <c:crosses val="autoZero"/>
        <c:auto val="1"/>
        <c:lblAlgn val="ctr"/>
        <c:lblOffset val="100"/>
        <c:noMultiLvlLbl val="0"/>
      </c:catAx>
      <c:valAx>
        <c:axId val="188921096"/>
        <c:scaling>
          <c:orientation val="minMax"/>
          <c:max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en-GB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Shoot length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PK"/>
          </a:p>
        </c:txPr>
        <c:crossAx val="18892188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52F-FC4D-B34F-8A206B37FA5D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52F-FC4D-B34F-8A206B37FA5D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152F-FC4D-B34F-8A206B37FA5D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152F-FC4D-B34F-8A206B37FA5D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152F-FC4D-B34F-8A206B37FA5D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3D83AA94-A195-B648-A1E7-7B9F8D40B07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152F-FC4D-B34F-8A206B37FA5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EA1A88B-1D4C-C940-87C1-D839B068187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152F-FC4D-B34F-8A206B37FA5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0CCB9C9-3D90-A34F-93FB-008639858D1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152F-FC4D-B34F-8A206B37FA5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996A333-C553-394D-AE34-736FE51A011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52F-FC4D-B34F-8A206B37FA5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5158240-A4B7-954B-AAA2-269ED071F64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52F-FC4D-B34F-8A206B37FA5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21357AA-12CA-2542-B3B7-37E2D42143B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52F-FC4D-B34F-8A206B37FA5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95C3DE2-8DA0-954E-A779-A6682510DD0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52F-FC4D-B34F-8A206B37FA5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3EF4F3D-1586-AA4B-B9CC-D3076224BD8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52F-FC4D-B34F-8A206B37FA5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4868668-246D-E54A-A956-4F67DE26746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52F-FC4D-B34F-8A206B37FA5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F61AC20-051D-424C-8FBD-A7C2773F531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152F-FC4D-B34F-8A206B37FA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'FRESH SHOOT WT POT YEAR 1'!$B$8:$K$8</c:f>
                <c:numCache>
                  <c:formatCode>General</c:formatCode>
                  <c:ptCount val="10"/>
                  <c:pt idx="0">
                    <c:v>0.4725815626252608</c:v>
                  </c:pt>
                  <c:pt idx="1">
                    <c:v>0.4725815626252608</c:v>
                  </c:pt>
                  <c:pt idx="2">
                    <c:v>0.52915026221291828</c:v>
                  </c:pt>
                  <c:pt idx="3">
                    <c:v>0.56216842078983165</c:v>
                  </c:pt>
                  <c:pt idx="4">
                    <c:v>0.75055534994651341</c:v>
                  </c:pt>
                  <c:pt idx="5">
                    <c:v>0.55075705472861025</c:v>
                  </c:pt>
                  <c:pt idx="6">
                    <c:v>0.70237691685684944</c:v>
                  </c:pt>
                  <c:pt idx="7">
                    <c:v>0.65574385243020061</c:v>
                  </c:pt>
                  <c:pt idx="8">
                    <c:v>0.49328828623162457</c:v>
                  </c:pt>
                  <c:pt idx="9">
                    <c:v>0.69282032302755059</c:v>
                  </c:pt>
                </c:numCache>
              </c:numRef>
            </c:plus>
            <c:minus>
              <c:numRef>
                <c:f>'FRESH SHOOT WT POT YEAR 1'!$B$8:$K$8</c:f>
                <c:numCache>
                  <c:formatCode>General</c:formatCode>
                  <c:ptCount val="10"/>
                  <c:pt idx="0">
                    <c:v>0.4725815626252608</c:v>
                  </c:pt>
                  <c:pt idx="1">
                    <c:v>0.4725815626252608</c:v>
                  </c:pt>
                  <c:pt idx="2">
                    <c:v>0.52915026221291828</c:v>
                  </c:pt>
                  <c:pt idx="3">
                    <c:v>0.56216842078983165</c:v>
                  </c:pt>
                  <c:pt idx="4">
                    <c:v>0.75055534994651341</c:v>
                  </c:pt>
                  <c:pt idx="5">
                    <c:v>0.55075705472861025</c:v>
                  </c:pt>
                  <c:pt idx="6">
                    <c:v>0.70237691685684944</c:v>
                  </c:pt>
                  <c:pt idx="7">
                    <c:v>0.65574385243020061</c:v>
                  </c:pt>
                  <c:pt idx="8">
                    <c:v>0.49328828623162457</c:v>
                  </c:pt>
                  <c:pt idx="9">
                    <c:v>0.69282032302755059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'FRESH SHOOT WT POT YEAR 1'!$B$10:$B$19</c:f>
              <c:strCache>
                <c:ptCount val="10"/>
                <c:pt idx="0">
                  <c:v>NIC</c:v>
                </c:pt>
                <c:pt idx="1">
                  <c:v>IC</c:v>
                </c:pt>
                <c:pt idx="2">
                  <c:v>T.a conc.1</c:v>
                </c:pt>
                <c:pt idx="3">
                  <c:v>T.a conc.2</c:v>
                </c:pt>
                <c:pt idx="4">
                  <c:v>T.h S1 conc.1</c:v>
                </c:pt>
                <c:pt idx="5">
                  <c:v>T.h S1 conc.2</c:v>
                </c:pt>
                <c:pt idx="6">
                  <c:v>T.h S2 conc.1</c:v>
                </c:pt>
                <c:pt idx="7">
                  <c:v>T.h S2 conc.2</c:v>
                </c:pt>
                <c:pt idx="8">
                  <c:v>Cons conc.1</c:v>
                </c:pt>
                <c:pt idx="9">
                  <c:v>Cons conc.2</c:v>
                </c:pt>
              </c:strCache>
            </c:strRef>
          </c:cat>
          <c:val>
            <c:numRef>
              <c:f>'FRESH SHOOT WT POT YEAR 1'!$C$10:$C$19</c:f>
              <c:numCache>
                <c:formatCode>General</c:formatCode>
                <c:ptCount val="10"/>
                <c:pt idx="0">
                  <c:v>15.299999999999999</c:v>
                </c:pt>
                <c:pt idx="1">
                  <c:v>8.7000000000000011</c:v>
                </c:pt>
                <c:pt idx="2">
                  <c:v>10.5</c:v>
                </c:pt>
                <c:pt idx="3">
                  <c:v>11.450000000000001</c:v>
                </c:pt>
                <c:pt idx="4">
                  <c:v>11.399999999999999</c:v>
                </c:pt>
                <c:pt idx="5">
                  <c:v>11.9</c:v>
                </c:pt>
                <c:pt idx="6">
                  <c:v>12</c:v>
                </c:pt>
                <c:pt idx="7">
                  <c:v>12.5</c:v>
                </c:pt>
                <c:pt idx="8">
                  <c:v>13.9</c:v>
                </c:pt>
                <c:pt idx="9">
                  <c:v>14.5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'FRESH SHOOT WT POT YEAR 1'!$D$10:$D$19</c15:f>
                <c15:dlblRangeCache>
                  <c:ptCount val="10"/>
                  <c:pt idx="0">
                    <c:v>a</c:v>
                  </c:pt>
                  <c:pt idx="1">
                    <c:v>e</c:v>
                  </c:pt>
                  <c:pt idx="2">
                    <c:v>d</c:v>
                  </c:pt>
                  <c:pt idx="3">
                    <c:v>cd</c:v>
                  </c:pt>
                  <c:pt idx="4">
                    <c:v>cd</c:v>
                  </c:pt>
                  <c:pt idx="5">
                    <c:v>cd</c:v>
                  </c:pt>
                  <c:pt idx="6">
                    <c:v>cd</c:v>
                  </c:pt>
                  <c:pt idx="7">
                    <c:v>bc</c:v>
                  </c:pt>
                  <c:pt idx="8">
                    <c:v>ab</c:v>
                  </c:pt>
                  <c:pt idx="9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152F-FC4D-B34F-8A206B37FA5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4"/>
        <c:axId val="188921880"/>
        <c:axId val="188921096"/>
      </c:barChart>
      <c:catAx>
        <c:axId val="18892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PK"/>
          </a:p>
        </c:txPr>
        <c:crossAx val="188921096"/>
        <c:crosses val="autoZero"/>
        <c:auto val="1"/>
        <c:lblAlgn val="ctr"/>
        <c:lblOffset val="100"/>
        <c:noMultiLvlLbl val="0"/>
      </c:catAx>
      <c:valAx>
        <c:axId val="188921096"/>
        <c:scaling>
          <c:orientation val="minMax"/>
          <c:max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b="1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Fresh shoot weight</a:t>
                </a:r>
                <a:r>
                  <a:rPr lang="en-GB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(g)</a:t>
                </a:r>
                <a:r>
                  <a:rPr lang="en-GB" altLang="en-GB" b="1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88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3EE-714E-8F66-FEB2733E42F8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3EE-714E-8F66-FEB2733E42F8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3EE-714E-8F66-FEB2733E42F8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3EE-714E-8F66-FEB2733E42F8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3EE-714E-8F66-FEB2733E42F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0AAC8424-3CEF-4347-901B-FDCD15C0BEB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F3EE-714E-8F66-FEB2733E42F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48C2809-9B4A-FC43-BA72-D7BF21C29A3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F3EE-714E-8F66-FEB2733E42F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9A644AA-E056-3646-BDE3-6011FEFCE47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F3EE-714E-8F66-FEB2733E42F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C5E3179-0EAA-E643-9D23-B1E910D8216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3EE-714E-8F66-FEB2733E42F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A2FE264-3995-F441-BC24-3BFC35E4273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F3EE-714E-8F66-FEB2733E42F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10490CD-1EBA-0C4E-B0AC-CE83F34A00B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3EE-714E-8F66-FEB2733E42F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605F986-DC4D-5C48-B4BE-1EF7BB777E3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F3EE-714E-8F66-FEB2733E42F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C5D7A1B-443F-434D-8F5F-62CFFBA64F8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F3EE-714E-8F66-FEB2733E42F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E05D5A3-1110-1B49-B43C-D8FDEC13A39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F3EE-714E-8F66-FEB2733E42F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382B82D-0966-364D-93B7-26D6D7C2768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F3EE-714E-8F66-FEB2733E42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'DRY SHOOT WT POT YEAR 1'!$B$8:$K$8</c:f>
                <c:numCache>
                  <c:formatCode>General</c:formatCode>
                  <c:ptCount val="10"/>
                  <c:pt idx="0">
                    <c:v>0.28867513459481292</c:v>
                  </c:pt>
                  <c:pt idx="1">
                    <c:v>0.30550504633038933</c:v>
                  </c:pt>
                  <c:pt idx="2">
                    <c:v>0.28867513459481292</c:v>
                  </c:pt>
                  <c:pt idx="3">
                    <c:v>0.26457513110645892</c:v>
                  </c:pt>
                  <c:pt idx="4">
                    <c:v>0.30550504633038933</c:v>
                  </c:pt>
                  <c:pt idx="5">
                    <c:v>0.26457513110645892</c:v>
                  </c:pt>
                  <c:pt idx="6">
                    <c:v>0.3179797338056487</c:v>
                  </c:pt>
                  <c:pt idx="7">
                    <c:v>0.26457513110645919</c:v>
                  </c:pt>
                  <c:pt idx="8">
                    <c:v>0.30550504633038911</c:v>
                  </c:pt>
                  <c:pt idx="9">
                    <c:v>0.37859388972001828</c:v>
                  </c:pt>
                </c:numCache>
              </c:numRef>
            </c:plus>
            <c:minus>
              <c:numRef>
                <c:f>'DRY SHOOT WT POT YEAR 1'!$B$8:$K$8</c:f>
                <c:numCache>
                  <c:formatCode>General</c:formatCode>
                  <c:ptCount val="10"/>
                  <c:pt idx="0">
                    <c:v>0.28867513459481292</c:v>
                  </c:pt>
                  <c:pt idx="1">
                    <c:v>0.30550504633038933</c:v>
                  </c:pt>
                  <c:pt idx="2">
                    <c:v>0.28867513459481292</c:v>
                  </c:pt>
                  <c:pt idx="3">
                    <c:v>0.26457513110645892</c:v>
                  </c:pt>
                  <c:pt idx="4">
                    <c:v>0.30550504633038933</c:v>
                  </c:pt>
                  <c:pt idx="5">
                    <c:v>0.26457513110645892</c:v>
                  </c:pt>
                  <c:pt idx="6">
                    <c:v>0.3179797338056487</c:v>
                  </c:pt>
                  <c:pt idx="7">
                    <c:v>0.26457513110645919</c:v>
                  </c:pt>
                  <c:pt idx="8">
                    <c:v>0.30550504633038911</c:v>
                  </c:pt>
                  <c:pt idx="9">
                    <c:v>0.37859388972001828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'DRY SHOOT WT POT YEAR 1'!$B$10:$B$19</c:f>
              <c:strCache>
                <c:ptCount val="10"/>
                <c:pt idx="0">
                  <c:v>NIC</c:v>
                </c:pt>
                <c:pt idx="1">
                  <c:v>IC</c:v>
                </c:pt>
                <c:pt idx="2">
                  <c:v>T.a conc.1</c:v>
                </c:pt>
                <c:pt idx="3">
                  <c:v>T.a conc.2</c:v>
                </c:pt>
                <c:pt idx="4">
                  <c:v>T.h S1 conc.1</c:v>
                </c:pt>
                <c:pt idx="5">
                  <c:v>T.h S1 conc.2</c:v>
                </c:pt>
                <c:pt idx="6">
                  <c:v>T.h S2 conc.1</c:v>
                </c:pt>
                <c:pt idx="7">
                  <c:v>T.h S2 conc.2</c:v>
                </c:pt>
                <c:pt idx="8">
                  <c:v>Cons conc.1</c:v>
                </c:pt>
                <c:pt idx="9">
                  <c:v>Cons conc.2</c:v>
                </c:pt>
              </c:strCache>
            </c:strRef>
          </c:cat>
          <c:val>
            <c:numRef>
              <c:f>'DRY SHOOT WT POT YEAR 1'!$C$10:$C$19</c:f>
              <c:numCache>
                <c:formatCode>General</c:formatCode>
                <c:ptCount val="10"/>
                <c:pt idx="0">
                  <c:v>8.5</c:v>
                </c:pt>
                <c:pt idx="1">
                  <c:v>5</c:v>
                </c:pt>
                <c:pt idx="2">
                  <c:v>6.0999999999999988</c:v>
                </c:pt>
                <c:pt idx="3">
                  <c:v>6.6000000000000005</c:v>
                </c:pt>
                <c:pt idx="4">
                  <c:v>6.6000000000000005</c:v>
                </c:pt>
                <c:pt idx="5">
                  <c:v>6.9000000000000012</c:v>
                </c:pt>
                <c:pt idx="6">
                  <c:v>6.833333333333333</c:v>
                </c:pt>
                <c:pt idx="7">
                  <c:v>7.0999999999999988</c:v>
                </c:pt>
                <c:pt idx="8">
                  <c:v>7.8</c:v>
                </c:pt>
                <c:pt idx="9">
                  <c:v>8.4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'DRY SHOOT WT POT YEAR 1'!$D$10:$D$19</c15:f>
                <c15:dlblRangeCache>
                  <c:ptCount val="10"/>
                  <c:pt idx="0">
                    <c:v>a</c:v>
                  </c:pt>
                  <c:pt idx="1">
                    <c:v>e</c:v>
                  </c:pt>
                  <c:pt idx="2">
                    <c:v>d</c:v>
                  </c:pt>
                  <c:pt idx="3">
                    <c:v>cd</c:v>
                  </c:pt>
                  <c:pt idx="4">
                    <c:v>cd</c:v>
                  </c:pt>
                  <c:pt idx="5">
                    <c:v>cd</c:v>
                  </c:pt>
                  <c:pt idx="6">
                    <c:v>cd</c:v>
                  </c:pt>
                  <c:pt idx="7">
                    <c:v>bc</c:v>
                  </c:pt>
                  <c:pt idx="8">
                    <c:v>ab</c:v>
                  </c:pt>
                  <c:pt idx="9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F3EE-714E-8F66-FEB2733E42F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4"/>
        <c:axId val="188921880"/>
        <c:axId val="188921096"/>
      </c:barChart>
      <c:catAx>
        <c:axId val="18892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PK"/>
          </a:p>
        </c:txPr>
        <c:crossAx val="188921096"/>
        <c:crosses val="autoZero"/>
        <c:auto val="1"/>
        <c:lblAlgn val="ctr"/>
        <c:lblOffset val="100"/>
        <c:noMultiLvlLbl val="0"/>
      </c:catAx>
      <c:valAx>
        <c:axId val="188921096"/>
        <c:scaling>
          <c:orientation val="minMax"/>
          <c:max val="12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Dry shoot weight (g)</a:t>
                </a:r>
                <a:endParaRPr lang="en-US" altLang="en-GB" sz="1000" b="1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PK"/>
          </a:p>
        </c:txPr>
        <c:crossAx val="188921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583-4252-83CA-5F2C7FAD95B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583-4252-83CA-5F2C7FAD95B2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5583-4252-83CA-5F2C7FAD95B2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583-4252-83CA-5F2C7FAD95B2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583-4252-83CA-5F2C7FAD95B2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F222AD0A-BC09-394E-9C8C-511FA158A43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5583-4252-83CA-5F2C7FAD95B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B4C8CCB-942F-4B4A-9712-116061A429D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5583-4252-83CA-5F2C7FAD95B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6E479EF-0DDE-F043-B138-12C78CC67D6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5583-4252-83CA-5F2C7FAD95B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DB3D2E3-E8E6-5E49-AA48-986699F6CC5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583-4252-83CA-5F2C7FAD95B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602D1D2-4935-E24F-AA94-F28BD2FA8A1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5583-4252-83CA-5F2C7FAD95B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995E9B2-DF92-8241-8E78-527D07CA1C7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583-4252-83CA-5F2C7FAD95B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53664C7-02DB-034B-8741-4B2615D4AC5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5583-4252-83CA-5F2C7FAD95B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521C1A3-6F4D-884C-899F-EDD5069F1CB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583-4252-83CA-5F2C7FAD95B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E49F362-5D47-8D49-A7C5-276D3B97191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583-4252-83CA-5F2C7FAD95B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701D872-15BF-C842-9C64-C85BD8ADB09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583-4252-83CA-5F2C7FAD95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'FRESH SHOOT WT POT YEAR 1'!$B$8:$K$8</c:f>
                <c:numCache>
                  <c:formatCode>General</c:formatCode>
                  <c:ptCount val="10"/>
                  <c:pt idx="0">
                    <c:v>0.4725815626252608</c:v>
                  </c:pt>
                  <c:pt idx="1">
                    <c:v>0.4725815626252608</c:v>
                  </c:pt>
                  <c:pt idx="2">
                    <c:v>0.52915026221291828</c:v>
                  </c:pt>
                  <c:pt idx="3">
                    <c:v>0.56216842078983165</c:v>
                  </c:pt>
                  <c:pt idx="4">
                    <c:v>0.75055534994651341</c:v>
                  </c:pt>
                  <c:pt idx="5">
                    <c:v>0.55075705472861025</c:v>
                  </c:pt>
                  <c:pt idx="6">
                    <c:v>0.70237691685684944</c:v>
                  </c:pt>
                  <c:pt idx="7">
                    <c:v>0.65574385243020061</c:v>
                  </c:pt>
                  <c:pt idx="8">
                    <c:v>0.49328828623162457</c:v>
                  </c:pt>
                  <c:pt idx="9">
                    <c:v>0.69282032302755059</c:v>
                  </c:pt>
                </c:numCache>
              </c:numRef>
            </c:plus>
            <c:minus>
              <c:numRef>
                <c:f>'FRESH SHOOT WT POT YEAR 1'!$B$8:$K$8</c:f>
                <c:numCache>
                  <c:formatCode>General</c:formatCode>
                  <c:ptCount val="10"/>
                  <c:pt idx="0">
                    <c:v>0.4725815626252608</c:v>
                  </c:pt>
                  <c:pt idx="1">
                    <c:v>0.4725815626252608</c:v>
                  </c:pt>
                  <c:pt idx="2">
                    <c:v>0.52915026221291828</c:v>
                  </c:pt>
                  <c:pt idx="3">
                    <c:v>0.56216842078983165</c:v>
                  </c:pt>
                  <c:pt idx="4">
                    <c:v>0.75055534994651341</c:v>
                  </c:pt>
                  <c:pt idx="5">
                    <c:v>0.55075705472861025</c:v>
                  </c:pt>
                  <c:pt idx="6">
                    <c:v>0.70237691685684944</c:v>
                  </c:pt>
                  <c:pt idx="7">
                    <c:v>0.65574385243020061</c:v>
                  </c:pt>
                  <c:pt idx="8">
                    <c:v>0.49328828623162457</c:v>
                  </c:pt>
                  <c:pt idx="9">
                    <c:v>0.69282032302755059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'FRESH SHOOT WT POT YEAR 1'!$B$10:$B$19</c:f>
              <c:strCache>
                <c:ptCount val="10"/>
                <c:pt idx="0">
                  <c:v>NIC</c:v>
                </c:pt>
                <c:pt idx="1">
                  <c:v>IC</c:v>
                </c:pt>
                <c:pt idx="2">
                  <c:v>T.a conc.1</c:v>
                </c:pt>
                <c:pt idx="3">
                  <c:v>T.a conc.2</c:v>
                </c:pt>
                <c:pt idx="4">
                  <c:v>T.h S1 conc.1</c:v>
                </c:pt>
                <c:pt idx="5">
                  <c:v>T.h S1 conc.2</c:v>
                </c:pt>
                <c:pt idx="6">
                  <c:v>T.h S2 conc.1</c:v>
                </c:pt>
                <c:pt idx="7">
                  <c:v>T.h S2 conc.2</c:v>
                </c:pt>
                <c:pt idx="8">
                  <c:v>Cons conc.1</c:v>
                </c:pt>
                <c:pt idx="9">
                  <c:v>Cons conc.2</c:v>
                </c:pt>
              </c:strCache>
            </c:strRef>
          </c:cat>
          <c:val>
            <c:numRef>
              <c:f>'FRESH SHOOT WT POT YEAR 1'!$C$10:$C$19</c:f>
              <c:numCache>
                <c:formatCode>General</c:formatCode>
                <c:ptCount val="10"/>
                <c:pt idx="0">
                  <c:v>15.299999999999999</c:v>
                </c:pt>
                <c:pt idx="1">
                  <c:v>8.7000000000000011</c:v>
                </c:pt>
                <c:pt idx="2">
                  <c:v>10.5</c:v>
                </c:pt>
                <c:pt idx="3">
                  <c:v>11.450000000000001</c:v>
                </c:pt>
                <c:pt idx="4">
                  <c:v>11.399999999999999</c:v>
                </c:pt>
                <c:pt idx="5">
                  <c:v>11.9</c:v>
                </c:pt>
                <c:pt idx="6">
                  <c:v>12</c:v>
                </c:pt>
                <c:pt idx="7">
                  <c:v>12.5</c:v>
                </c:pt>
                <c:pt idx="8">
                  <c:v>13.9</c:v>
                </c:pt>
                <c:pt idx="9">
                  <c:v>14.5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'FRESH SHOOT WT POT YEAR 1'!$D$10:$D$19</c15:f>
                <c15:dlblRangeCache>
                  <c:ptCount val="10"/>
                  <c:pt idx="0">
                    <c:v>a</c:v>
                  </c:pt>
                  <c:pt idx="1">
                    <c:v>e</c:v>
                  </c:pt>
                  <c:pt idx="2">
                    <c:v>d</c:v>
                  </c:pt>
                  <c:pt idx="3">
                    <c:v>cd</c:v>
                  </c:pt>
                  <c:pt idx="4">
                    <c:v>cd</c:v>
                  </c:pt>
                  <c:pt idx="5">
                    <c:v>cd</c:v>
                  </c:pt>
                  <c:pt idx="6">
                    <c:v>cd</c:v>
                  </c:pt>
                  <c:pt idx="7">
                    <c:v>bc</c:v>
                  </c:pt>
                  <c:pt idx="8">
                    <c:v>ab</c:v>
                  </c:pt>
                  <c:pt idx="9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5583-4252-83CA-5F2C7FAD95B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4"/>
        <c:axId val="188921880"/>
        <c:axId val="188921096"/>
      </c:barChart>
      <c:catAx>
        <c:axId val="18892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096"/>
        <c:crosses val="autoZero"/>
        <c:auto val="1"/>
        <c:lblAlgn val="ctr"/>
        <c:lblOffset val="100"/>
        <c:noMultiLvlLbl val="0"/>
      </c:catAx>
      <c:valAx>
        <c:axId val="188921096"/>
        <c:scaling>
          <c:orientation val="minMax"/>
          <c:max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Fresh shoot weight</a:t>
                </a:r>
                <a:r>
                  <a:rPr lang="en-GB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(g)</a:t>
                </a:r>
                <a:r>
                  <a:rPr lang="en-GB" altLang="en-GB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88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E8A4-4F2A-8792-7CEB2FD346D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E8A4-4F2A-8792-7CEB2FD346D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E8A4-4F2A-8792-7CEB2FD346D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E8A4-4F2A-8792-7CEB2FD346D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E8A4-4F2A-8792-7CEB2FD346D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E8A4-4F2A-8792-7CEB2FD346D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E8A4-4F2A-8792-7CEB2FD346D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E8A4-4F2A-8792-7CEB2FD346D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E8A4-4F2A-8792-7CEB2FD346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'FRESH SHOOT WT POT YEAR 1'!$R$18:$Z$18</c:f>
              <c:strCache>
                <c:ptCount val="9"/>
                <c:pt idx="0">
                  <c:v>PC</c:v>
                </c:pt>
                <c:pt idx="1">
                  <c:v>T.a conc.1</c:v>
                </c:pt>
                <c:pt idx="2">
                  <c:v>T.a conc.2</c:v>
                </c:pt>
                <c:pt idx="3">
                  <c:v>T.h S1 conc.1</c:v>
                </c:pt>
                <c:pt idx="4">
                  <c:v>T.h S1 conc.2</c:v>
                </c:pt>
                <c:pt idx="5">
                  <c:v>T.h S2 conc.1</c:v>
                </c:pt>
                <c:pt idx="6">
                  <c:v>T.h S2 conc.2</c:v>
                </c:pt>
                <c:pt idx="7">
                  <c:v>Cons conc.1</c:v>
                </c:pt>
                <c:pt idx="8">
                  <c:v>Cons conc.2</c:v>
                </c:pt>
              </c:strCache>
            </c:strRef>
          </c:cat>
          <c:val>
            <c:numRef>
              <c:f>'FRESH SHOOT WT POT YEAR 1'!$R$19:$Z$19</c:f>
              <c:numCache>
                <c:formatCode>General</c:formatCode>
                <c:ptCount val="9"/>
                <c:pt idx="0">
                  <c:v>43.137254901960773</c:v>
                </c:pt>
                <c:pt idx="1">
                  <c:v>31.372549019607838</c:v>
                </c:pt>
                <c:pt idx="2">
                  <c:v>25.163398692810446</c:v>
                </c:pt>
                <c:pt idx="3">
                  <c:v>25.490196078431378</c:v>
                </c:pt>
                <c:pt idx="4">
                  <c:v>22.222222222222214</c:v>
                </c:pt>
                <c:pt idx="5">
                  <c:v>21.568627450980387</c:v>
                </c:pt>
                <c:pt idx="6">
                  <c:v>18.300653594771234</c:v>
                </c:pt>
                <c:pt idx="7">
                  <c:v>9.1503267973856115</c:v>
                </c:pt>
                <c:pt idx="8">
                  <c:v>5.2287581699346335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8A4-4F2A-8792-7CEB2FD34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Decrease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over Control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6D89-4E78-AF01-C927F8640BD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D89-4E78-AF01-C927F8640BD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6D89-4E78-AF01-C927F8640BD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D89-4E78-AF01-C927F8640BD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6D89-4E78-AF01-C927F8640BD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6D89-4E78-AF01-C927F8640BD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6D89-4E78-AF01-C927F8640BD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6D89-4E78-AF01-C927F8640B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'FRESH SHOOT WT POT YEAR 1'!$S$27:$Z$27</c:f>
              <c:strCache>
                <c:ptCount val="8"/>
                <c:pt idx="0">
                  <c:v>T.a conc.1</c:v>
                </c:pt>
                <c:pt idx="1">
                  <c:v>T.a conc.2</c:v>
                </c:pt>
                <c:pt idx="2">
                  <c:v>T.h S1 conc.1</c:v>
                </c:pt>
                <c:pt idx="3">
                  <c:v>T.h S1 conc.2</c:v>
                </c:pt>
                <c:pt idx="4">
                  <c:v>T.h S2 conc.1</c:v>
                </c:pt>
                <c:pt idx="5">
                  <c:v>T.h S2 conc.2</c:v>
                </c:pt>
                <c:pt idx="6">
                  <c:v>Cons conc.1</c:v>
                </c:pt>
                <c:pt idx="7">
                  <c:v>Cons conc.2</c:v>
                </c:pt>
              </c:strCache>
            </c:strRef>
          </c:cat>
          <c:val>
            <c:numRef>
              <c:f>'FRESH SHOOT WT POT YEAR 1'!$S$28:$Z$28</c:f>
              <c:numCache>
                <c:formatCode>General</c:formatCode>
                <c:ptCount val="8"/>
                <c:pt idx="0">
                  <c:v>-20.689655172413779</c:v>
                </c:pt>
                <c:pt idx="1">
                  <c:v>-31.609195402298845</c:v>
                </c:pt>
                <c:pt idx="2">
                  <c:v>-31.034482758620658</c:v>
                </c:pt>
                <c:pt idx="3">
                  <c:v>-36.781609195402289</c:v>
                </c:pt>
                <c:pt idx="4">
                  <c:v>-37.931034482758605</c:v>
                </c:pt>
                <c:pt idx="5">
                  <c:v>-43.678160919540211</c:v>
                </c:pt>
                <c:pt idx="6">
                  <c:v>-59.770114942528721</c:v>
                </c:pt>
                <c:pt idx="7">
                  <c:v>-66.666666666666643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9-4E78-AF01-C927F8640B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baseline="0">
                    <a:effectLst/>
                  </a:rPr>
                  <a:t>Treatments</a:t>
                </a:r>
                <a:r>
                  <a:rPr lang="en-US" sz="1000" b="0" i="0" u="none" strike="noStrike" baseline="0"/>
                  <a:t>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Increase over</a:t>
                </a:r>
                <a:r>
                  <a:rPr lang="en-GB" baseline="0"/>
                  <a:t> PC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333047</xdr:colOff>
      <xdr:row>9</xdr:row>
      <xdr:rowOff>8204</xdr:rowOff>
    </xdr:from>
    <xdr:to>
      <xdr:col>12</xdr:col>
      <xdr:colOff>612333</xdr:colOff>
      <xdr:row>22</xdr:row>
      <xdr:rowOff>200025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397765</xdr:colOff>
      <xdr:row>24</xdr:row>
      <xdr:rowOff>18407</xdr:rowOff>
    </xdr:from>
    <xdr:to>
      <xdr:col>12</xdr:col>
      <xdr:colOff>674204</xdr:colOff>
      <xdr:row>37</xdr:row>
      <xdr:rowOff>115809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442130</xdr:colOff>
      <xdr:row>38</xdr:row>
      <xdr:rowOff>96254</xdr:rowOff>
    </xdr:from>
    <xdr:to>
      <xdr:col>12</xdr:col>
      <xdr:colOff>657572</xdr:colOff>
      <xdr:row>50</xdr:row>
      <xdr:rowOff>83882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333047</xdr:colOff>
      <xdr:row>10</xdr:row>
      <xdr:rowOff>8204</xdr:rowOff>
    </xdr:from>
    <xdr:to>
      <xdr:col>12</xdr:col>
      <xdr:colOff>612333</xdr:colOff>
      <xdr:row>23</xdr:row>
      <xdr:rowOff>200025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397765</xdr:colOff>
      <xdr:row>25</xdr:row>
      <xdr:rowOff>18407</xdr:rowOff>
    </xdr:from>
    <xdr:to>
      <xdr:col>12</xdr:col>
      <xdr:colOff>674204</xdr:colOff>
      <xdr:row>38</xdr:row>
      <xdr:rowOff>115809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442130</xdr:colOff>
      <xdr:row>39</xdr:row>
      <xdr:rowOff>96254</xdr:rowOff>
    </xdr:from>
    <xdr:to>
      <xdr:col>12</xdr:col>
      <xdr:colOff>657572</xdr:colOff>
      <xdr:row>51</xdr:row>
      <xdr:rowOff>83882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0.94105</cdr:x>
      <cdr:y>0.02524</cdr:y>
    </cdr:from>
    <cdr:to>
      <cdr:x>0.99967</cdr:x>
      <cdr:y>0.15369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71958FC-B4B4-C345-D84F-5CB97EE79952}"/>
            </a:ext>
          </a:extLst>
        </cdr:cNvPr>
        <cdr:cNvSpPr txBox="1"/>
      </cdr:nvSpPr>
      <cdr:spPr>
        <a:xfrm xmlns:a="http://schemas.openxmlformats.org/drawingml/2006/main">
          <a:off x="4348739" y="72518"/>
          <a:ext cx="270886" cy="3690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latin typeface="Times New Roman" panose="02020603050405020304" pitchFamily="18" charset="0"/>
              <a:cs typeface="Times New Roman" panose="02020603050405020304" pitchFamily="18" charset="0"/>
            </a:rPr>
            <a:t>A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8</xdr:col>
      <xdr:colOff>493667</xdr:colOff>
      <xdr:row>15</xdr:row>
      <xdr:rowOff>28132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E6AAD01-1910-BA45-B0A4-B36A9A6940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14</xdr:row>
      <xdr:rowOff>203199</xdr:rowOff>
    </xdr:from>
    <xdr:to>
      <xdr:col>8</xdr:col>
      <xdr:colOff>490220</xdr:colOff>
      <xdr:row>29</xdr:row>
      <xdr:rowOff>26415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0479535-1839-5D4A-AE6A-57D839A07D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28</xdr:row>
      <xdr:rowOff>203199</xdr:rowOff>
    </xdr:from>
    <xdr:to>
      <xdr:col>8</xdr:col>
      <xdr:colOff>490220</xdr:colOff>
      <xdr:row>43</xdr:row>
      <xdr:rowOff>26415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7AE4695-CA50-A44C-A2E4-D75FC8AA82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0.94105</cdr:x>
      <cdr:y>0.02524</cdr:y>
    </cdr:from>
    <cdr:to>
      <cdr:x>0.99967</cdr:x>
      <cdr:y>0.15369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71958FC-B4B4-C345-D84F-5CB97EE79952}"/>
            </a:ext>
          </a:extLst>
        </cdr:cNvPr>
        <cdr:cNvSpPr txBox="1"/>
      </cdr:nvSpPr>
      <cdr:spPr>
        <a:xfrm xmlns:a="http://schemas.openxmlformats.org/drawingml/2006/main">
          <a:off x="4348739" y="72518"/>
          <a:ext cx="270886" cy="3690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0.93581</cdr:x>
      <cdr:y>0.01796</cdr:y>
    </cdr:from>
    <cdr:to>
      <cdr:x>0.994</cdr:x>
      <cdr:y>0.14846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A50AE24-517F-F7C6-B549-70E1784BA954}"/>
            </a:ext>
          </a:extLst>
        </cdr:cNvPr>
        <cdr:cNvSpPr txBox="1"/>
      </cdr:nvSpPr>
      <cdr:spPr>
        <a:xfrm xmlns:a="http://schemas.openxmlformats.org/drawingml/2006/main">
          <a:off x="4356100" y="50800"/>
          <a:ext cx="270893" cy="3690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0.93075</cdr:x>
      <cdr:y>0.01795</cdr:y>
    </cdr:from>
    <cdr:to>
      <cdr:x>0.98897</cdr:x>
      <cdr:y>0.14837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A50AE24-517F-F7C6-B549-70E1784BA954}"/>
            </a:ext>
          </a:extLst>
        </cdr:cNvPr>
        <cdr:cNvSpPr txBox="1"/>
      </cdr:nvSpPr>
      <cdr:spPr>
        <a:xfrm xmlns:a="http://schemas.openxmlformats.org/drawingml/2006/main">
          <a:off x="4330700" y="50800"/>
          <a:ext cx="270893" cy="3690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latin typeface="Arial" panose="020B0604020202020204" pitchFamily="34" charset="0"/>
              <a:cs typeface="Arial" panose="020B0604020202020204" pitchFamily="34" charset="0"/>
            </a:rPr>
            <a:t>C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333047</xdr:colOff>
      <xdr:row>9</xdr:row>
      <xdr:rowOff>8204</xdr:rowOff>
    </xdr:from>
    <xdr:to>
      <xdr:col>12</xdr:col>
      <xdr:colOff>612333</xdr:colOff>
      <xdr:row>22</xdr:row>
      <xdr:rowOff>200025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397765</xdr:colOff>
      <xdr:row>24</xdr:row>
      <xdr:rowOff>18407</xdr:rowOff>
    </xdr:from>
    <xdr:to>
      <xdr:col>12</xdr:col>
      <xdr:colOff>674204</xdr:colOff>
      <xdr:row>37</xdr:row>
      <xdr:rowOff>115809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442130</xdr:colOff>
      <xdr:row>38</xdr:row>
      <xdr:rowOff>96254</xdr:rowOff>
    </xdr:from>
    <xdr:to>
      <xdr:col>12</xdr:col>
      <xdr:colOff>657572</xdr:colOff>
      <xdr:row>50</xdr:row>
      <xdr:rowOff>83882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333047</xdr:colOff>
      <xdr:row>9</xdr:row>
      <xdr:rowOff>8204</xdr:rowOff>
    </xdr:from>
    <xdr:to>
      <xdr:col>12</xdr:col>
      <xdr:colOff>612333</xdr:colOff>
      <xdr:row>22</xdr:row>
      <xdr:rowOff>200025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397765</xdr:colOff>
      <xdr:row>24</xdr:row>
      <xdr:rowOff>18407</xdr:rowOff>
    </xdr:from>
    <xdr:to>
      <xdr:col>12</xdr:col>
      <xdr:colOff>674204</xdr:colOff>
      <xdr:row>37</xdr:row>
      <xdr:rowOff>115809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442130</xdr:colOff>
      <xdr:row>38</xdr:row>
      <xdr:rowOff>96254</xdr:rowOff>
    </xdr:from>
    <xdr:to>
      <xdr:col>12</xdr:col>
      <xdr:colOff>657572</xdr:colOff>
      <xdr:row>50</xdr:row>
      <xdr:rowOff>83882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333047</xdr:colOff>
      <xdr:row>9</xdr:row>
      <xdr:rowOff>8204</xdr:rowOff>
    </xdr:from>
    <xdr:to>
      <xdr:col>12</xdr:col>
      <xdr:colOff>612333</xdr:colOff>
      <xdr:row>22</xdr:row>
      <xdr:rowOff>200025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397765</xdr:colOff>
      <xdr:row>24</xdr:row>
      <xdr:rowOff>18407</xdr:rowOff>
    </xdr:from>
    <xdr:to>
      <xdr:col>12</xdr:col>
      <xdr:colOff>674204</xdr:colOff>
      <xdr:row>37</xdr:row>
      <xdr:rowOff>115809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442130</xdr:colOff>
      <xdr:row>38</xdr:row>
      <xdr:rowOff>96254</xdr:rowOff>
    </xdr:from>
    <xdr:to>
      <xdr:col>12</xdr:col>
      <xdr:colOff>657572</xdr:colOff>
      <xdr:row>50</xdr:row>
      <xdr:rowOff>83882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60"/>
  <sheetViews>
    <sheetView zoomScale="117" zoomScaleNormal="118" workbookViewId="0">
      <selection activeCell="B10" sqref="B10:B11"/>
    </sheetView>
  </sheetViews>
  <sheetFormatPr baseColWidth="10" defaultColWidth="11" defaultRowHeight="16" x14ac:dyDescent="0.2"/>
  <cols>
    <col min="1" max="1" width="16" customWidth="1"/>
    <col min="9" max="9" width="13.1640625" customWidth="1"/>
  </cols>
  <sheetData>
    <row r="1" spans="1:27" x14ac:dyDescent="0.2">
      <c r="I1" s="8"/>
    </row>
    <row r="2" spans="1:27" x14ac:dyDescent="0.2">
      <c r="A2" s="1"/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</row>
    <row r="3" spans="1:27" x14ac:dyDescent="0.2">
      <c r="A3" s="3" t="s">
        <v>10</v>
      </c>
      <c r="B3" s="1">
        <v>32.5</v>
      </c>
      <c r="C3" s="1">
        <v>23.8</v>
      </c>
      <c r="D3" s="1">
        <v>29</v>
      </c>
      <c r="E3" s="1">
        <v>32.4</v>
      </c>
      <c r="F3" s="1">
        <v>31.2</v>
      </c>
      <c r="G3" s="1">
        <v>30.5</v>
      </c>
      <c r="H3" s="1">
        <v>32.700000000000003</v>
      </c>
      <c r="I3" s="1">
        <v>34.5</v>
      </c>
      <c r="J3" s="1">
        <v>36.299999999999997</v>
      </c>
      <c r="K3" s="1">
        <v>36.799999999999997</v>
      </c>
    </row>
    <row r="4" spans="1:27" x14ac:dyDescent="0.2">
      <c r="A4" s="3" t="s">
        <v>11</v>
      </c>
      <c r="B4" s="1">
        <v>31</v>
      </c>
      <c r="C4" s="1">
        <v>23.7</v>
      </c>
      <c r="D4" s="1">
        <v>27</v>
      </c>
      <c r="E4" s="1">
        <v>27.6</v>
      </c>
      <c r="F4" s="1">
        <v>28.5</v>
      </c>
      <c r="G4" s="1">
        <v>30.4</v>
      </c>
      <c r="H4" s="1">
        <v>31.1</v>
      </c>
      <c r="I4" s="1">
        <v>32.299999999999997</v>
      </c>
      <c r="J4" s="1">
        <v>35.5</v>
      </c>
      <c r="K4" s="1">
        <v>39.6</v>
      </c>
    </row>
    <row r="5" spans="1:27" x14ac:dyDescent="0.2">
      <c r="A5" s="3" t="s">
        <v>12</v>
      </c>
      <c r="B5" s="1">
        <v>29.5</v>
      </c>
      <c r="C5" s="1">
        <v>20</v>
      </c>
      <c r="D5" s="1">
        <v>25</v>
      </c>
      <c r="E5" s="1">
        <v>28.5</v>
      </c>
      <c r="F5" s="1">
        <v>29.4</v>
      </c>
      <c r="G5" s="1">
        <v>32.700000000000003</v>
      </c>
      <c r="H5" s="1">
        <v>30.1</v>
      </c>
      <c r="I5" s="1">
        <v>31.6</v>
      </c>
      <c r="J5" s="1">
        <v>33.200000000000003</v>
      </c>
      <c r="K5" s="1">
        <v>37.6</v>
      </c>
    </row>
    <row r="6" spans="1:27" x14ac:dyDescent="0.2">
      <c r="A6" s="3" t="s">
        <v>13</v>
      </c>
      <c r="B6" s="1">
        <f t="shared" ref="B6:K6" si="0">AVERAGE(B3:B5)</f>
        <v>31</v>
      </c>
      <c r="C6" s="1">
        <f t="shared" si="0"/>
        <v>22.5</v>
      </c>
      <c r="D6" s="1">
        <f t="shared" si="0"/>
        <v>27</v>
      </c>
      <c r="E6" s="1">
        <f t="shared" si="0"/>
        <v>29.5</v>
      </c>
      <c r="F6" s="1">
        <f t="shared" si="0"/>
        <v>29.7</v>
      </c>
      <c r="G6" s="1">
        <f t="shared" si="0"/>
        <v>31.2</v>
      </c>
      <c r="H6" s="1">
        <f t="shared" si="0"/>
        <v>31.3</v>
      </c>
      <c r="I6" s="1">
        <f t="shared" si="0"/>
        <v>32.800000000000004</v>
      </c>
      <c r="J6" s="1">
        <f t="shared" si="0"/>
        <v>35</v>
      </c>
      <c r="K6" s="1">
        <f t="shared" si="0"/>
        <v>38</v>
      </c>
    </row>
    <row r="7" spans="1:27" x14ac:dyDescent="0.2">
      <c r="A7" s="3" t="s">
        <v>14</v>
      </c>
      <c r="B7" s="1">
        <f t="shared" ref="B7:K7" si="1">STDEVA(B3:B5)</f>
        <v>1.5</v>
      </c>
      <c r="C7" s="1">
        <f t="shared" si="1"/>
        <v>2.1656407827707715</v>
      </c>
      <c r="D7" s="1">
        <f t="shared" si="1"/>
        <v>2</v>
      </c>
      <c r="E7" s="1">
        <f t="shared" si="1"/>
        <v>2.5514701644346132</v>
      </c>
      <c r="F7" s="1">
        <f t="shared" si="1"/>
        <v>1.3747727084867518</v>
      </c>
      <c r="G7" s="1">
        <f t="shared" si="1"/>
        <v>1.300000000000002</v>
      </c>
      <c r="H7" s="1">
        <f t="shared" si="1"/>
        <v>1.3114877048604008</v>
      </c>
      <c r="I7" s="1">
        <f t="shared" si="1"/>
        <v>1.5132745950421556</v>
      </c>
      <c r="J7" s="1">
        <f t="shared" si="1"/>
        <v>1.6093476939431053</v>
      </c>
      <c r="K7" s="1">
        <f t="shared" si="1"/>
        <v>1.4422205101855976</v>
      </c>
      <c r="R7" s="13" t="s">
        <v>15</v>
      </c>
      <c r="S7" s="13"/>
      <c r="T7" s="13"/>
      <c r="U7" s="13"/>
      <c r="V7" s="13"/>
      <c r="W7" s="13"/>
      <c r="X7" s="13"/>
      <c r="Y7" s="13"/>
    </row>
    <row r="8" spans="1:27" x14ac:dyDescent="0.2">
      <c r="A8" s="4" t="s">
        <v>16</v>
      </c>
      <c r="B8" s="5">
        <f t="shared" ref="B8:K8" si="2">STDEV(B3:B5)/SQRT(COUNT(B3:B5))</f>
        <v>0.86602540378443871</v>
      </c>
      <c r="C8" s="5">
        <f t="shared" si="2"/>
        <v>1.2503332889007368</v>
      </c>
      <c r="D8" s="5">
        <f t="shared" si="2"/>
        <v>1.1547005383792517</v>
      </c>
      <c r="E8" s="5">
        <f t="shared" si="2"/>
        <v>1.4730919862656227</v>
      </c>
      <c r="F8" s="5">
        <f t="shared" si="2"/>
        <v>0.79372539331937708</v>
      </c>
      <c r="G8" s="5">
        <f t="shared" si="2"/>
        <v>0.75055534994651474</v>
      </c>
      <c r="H8" s="5">
        <f t="shared" si="2"/>
        <v>0.7571877794400369</v>
      </c>
      <c r="I8" s="5">
        <f t="shared" si="2"/>
        <v>0.87368949480541047</v>
      </c>
      <c r="J8" s="5">
        <f t="shared" si="2"/>
        <v>0.92915732431775533</v>
      </c>
      <c r="K8" s="5">
        <f t="shared" si="2"/>
        <v>0.83266639978645418</v>
      </c>
      <c r="R8" s="13"/>
      <c r="S8" s="13"/>
      <c r="T8" s="13"/>
      <c r="U8" s="13"/>
      <c r="V8" s="13"/>
      <c r="W8" s="13"/>
      <c r="X8" s="13"/>
      <c r="Y8" s="13"/>
    </row>
    <row r="9" spans="1:27" x14ac:dyDescent="0.2">
      <c r="A9" s="1"/>
      <c r="B9" s="14" t="s">
        <v>17</v>
      </c>
      <c r="C9" s="14"/>
      <c r="D9" s="5" t="s">
        <v>18</v>
      </c>
      <c r="E9" s="4"/>
      <c r="F9" s="1"/>
      <c r="G9" s="1"/>
      <c r="R9" s="13"/>
      <c r="S9" s="13"/>
      <c r="T9" s="13"/>
      <c r="U9" s="13"/>
      <c r="V9" s="13"/>
      <c r="W9" s="13"/>
      <c r="X9" s="13"/>
      <c r="Y9" s="13"/>
    </row>
    <row r="10" spans="1:27" x14ac:dyDescent="0.2">
      <c r="A10" s="1"/>
      <c r="B10" s="12" t="s">
        <v>40</v>
      </c>
      <c r="C10" s="1">
        <f>B6</f>
        <v>31</v>
      </c>
      <c r="D10" s="1" t="s">
        <v>30</v>
      </c>
      <c r="E10" s="1"/>
      <c r="F10" s="1"/>
      <c r="G10" s="1"/>
    </row>
    <row r="11" spans="1:27" x14ac:dyDescent="0.2">
      <c r="A11" s="1"/>
      <c r="B11" s="12" t="s">
        <v>41</v>
      </c>
      <c r="C11" s="1">
        <f>C6</f>
        <v>22.5</v>
      </c>
      <c r="D11" s="1" t="s">
        <v>24</v>
      </c>
      <c r="E11" s="1"/>
      <c r="F11" s="1"/>
      <c r="G11" s="1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x14ac:dyDescent="0.2">
      <c r="A12" s="1"/>
      <c r="B12" s="1" t="s">
        <v>2</v>
      </c>
      <c r="C12" s="1">
        <f>D6</f>
        <v>27</v>
      </c>
      <c r="D12" s="1" t="s">
        <v>22</v>
      </c>
      <c r="E12" s="1"/>
      <c r="F12" s="1"/>
      <c r="G12" s="1"/>
      <c r="N12" s="9" t="s">
        <v>38</v>
      </c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1:27" x14ac:dyDescent="0.2">
      <c r="A13" s="1"/>
      <c r="B13" s="1" t="s">
        <v>3</v>
      </c>
      <c r="C13" s="1">
        <f>E6</f>
        <v>29.5</v>
      </c>
      <c r="D13" s="1" t="s">
        <v>31</v>
      </c>
      <c r="E13" s="1"/>
      <c r="F13" s="1"/>
      <c r="G13" s="1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1:27" x14ac:dyDescent="0.2">
      <c r="A14" s="1"/>
      <c r="B14" s="2" t="s">
        <v>4</v>
      </c>
      <c r="C14" s="1">
        <f>F6</f>
        <v>29.7</v>
      </c>
      <c r="D14" s="1" t="s">
        <v>31</v>
      </c>
      <c r="E14" s="1"/>
      <c r="F14" s="1"/>
      <c r="G14" s="1"/>
      <c r="P14" s="9"/>
      <c r="Q14" s="9"/>
      <c r="R14" s="15" t="s">
        <v>23</v>
      </c>
      <c r="S14" s="15"/>
      <c r="T14" s="15"/>
      <c r="U14" s="9"/>
      <c r="V14" s="9"/>
      <c r="W14" s="9"/>
      <c r="X14" s="9"/>
      <c r="Y14" s="9"/>
      <c r="Z14" s="9"/>
      <c r="AA14" s="9"/>
    </row>
    <row r="15" spans="1:27" x14ac:dyDescent="0.2">
      <c r="A15" s="1"/>
      <c r="B15" s="2" t="s">
        <v>5</v>
      </c>
      <c r="C15" s="1">
        <f>G6</f>
        <v>31.2</v>
      </c>
      <c r="D15" s="1" t="s">
        <v>30</v>
      </c>
      <c r="E15" s="1"/>
      <c r="F15" s="1"/>
      <c r="G15" s="1"/>
      <c r="P15" s="9"/>
      <c r="Q15" s="9"/>
      <c r="R15" s="10" t="s">
        <v>1</v>
      </c>
      <c r="S15" s="10" t="s">
        <v>2</v>
      </c>
      <c r="T15" s="10" t="s">
        <v>3</v>
      </c>
      <c r="U15" s="10" t="s">
        <v>4</v>
      </c>
      <c r="V15" s="10" t="s">
        <v>5</v>
      </c>
      <c r="W15" s="10" t="s">
        <v>6</v>
      </c>
      <c r="X15" s="10" t="s">
        <v>7</v>
      </c>
      <c r="Y15" s="10" t="s">
        <v>8</v>
      </c>
      <c r="Z15" s="10" t="s">
        <v>9</v>
      </c>
      <c r="AA15" s="9"/>
    </row>
    <row r="16" spans="1:27" x14ac:dyDescent="0.2">
      <c r="B16" s="2" t="s">
        <v>6</v>
      </c>
      <c r="C16" s="1">
        <f>H6</f>
        <v>31.3</v>
      </c>
      <c r="D16" s="1" t="s">
        <v>30</v>
      </c>
      <c r="P16" s="9"/>
      <c r="Q16" s="9"/>
      <c r="R16" s="9">
        <f>B6-C6</f>
        <v>8.5</v>
      </c>
      <c r="S16" s="9">
        <f>B6-D6</f>
        <v>4</v>
      </c>
      <c r="T16" s="9">
        <f>B6-E6</f>
        <v>1.5</v>
      </c>
      <c r="U16" s="9">
        <f>B6-F6</f>
        <v>1.3000000000000007</v>
      </c>
      <c r="V16" s="9">
        <f>B6-G6</f>
        <v>-0.19999999999999929</v>
      </c>
      <c r="W16" s="9">
        <f>B6-H6</f>
        <v>-0.30000000000000071</v>
      </c>
      <c r="X16" s="9">
        <f>B6-I6</f>
        <v>-1.8000000000000043</v>
      </c>
      <c r="Y16" s="9">
        <f>B6-J6</f>
        <v>-4</v>
      </c>
      <c r="Z16" s="9">
        <f>B6-K6</f>
        <v>-7</v>
      </c>
      <c r="AA16" s="9"/>
    </row>
    <row r="17" spans="1:27" x14ac:dyDescent="0.2">
      <c r="B17" s="2" t="s">
        <v>7</v>
      </c>
      <c r="C17" s="1">
        <f>I6</f>
        <v>32.800000000000004</v>
      </c>
      <c r="D17" s="1" t="s">
        <v>32</v>
      </c>
      <c r="P17" s="9"/>
      <c r="Q17" s="9"/>
      <c r="R17" s="9">
        <f>R16/B6</f>
        <v>0.27419354838709675</v>
      </c>
      <c r="S17" s="9">
        <f>S16/B6</f>
        <v>0.12903225806451613</v>
      </c>
      <c r="T17" s="9">
        <f>T16/B6</f>
        <v>4.8387096774193547E-2</v>
      </c>
      <c r="U17" s="9">
        <f>U16/B6</f>
        <v>4.1935483870967766E-2</v>
      </c>
      <c r="V17" s="9">
        <f>V16/B6</f>
        <v>-6.4516129032257839E-3</v>
      </c>
      <c r="W17" s="9">
        <f>W16/B6</f>
        <v>-9.6774193548387327E-3</v>
      </c>
      <c r="X17" s="9">
        <f>X16/B6</f>
        <v>-5.8064516129032392E-2</v>
      </c>
      <c r="Y17" s="9">
        <f>Y16/B6</f>
        <v>-0.12903225806451613</v>
      </c>
      <c r="Z17" s="9">
        <f>Z16/B6</f>
        <v>-0.22580645161290322</v>
      </c>
      <c r="AA17" s="9"/>
    </row>
    <row r="18" spans="1:27" x14ac:dyDescent="0.2">
      <c r="B18" s="2" t="s">
        <v>8</v>
      </c>
      <c r="C18" s="1">
        <f>J6</f>
        <v>35</v>
      </c>
      <c r="D18" s="1" t="s">
        <v>20</v>
      </c>
      <c r="P18" s="9"/>
      <c r="Q18" s="9"/>
      <c r="R18" s="10" t="s">
        <v>1</v>
      </c>
      <c r="S18" s="10" t="s">
        <v>2</v>
      </c>
      <c r="T18" s="10" t="s">
        <v>3</v>
      </c>
      <c r="U18" s="10" t="s">
        <v>4</v>
      </c>
      <c r="V18" s="10" t="s">
        <v>5</v>
      </c>
      <c r="W18" s="10" t="s">
        <v>6</v>
      </c>
      <c r="X18" s="10" t="s">
        <v>7</v>
      </c>
      <c r="Y18" s="10" t="s">
        <v>8</v>
      </c>
      <c r="Z18" s="10" t="s">
        <v>9</v>
      </c>
      <c r="AA18" s="9"/>
    </row>
    <row r="19" spans="1:27" x14ac:dyDescent="0.2">
      <c r="B19" s="2" t="s">
        <v>9</v>
      </c>
      <c r="C19" s="1">
        <f>K6</f>
        <v>38</v>
      </c>
      <c r="D19" s="1" t="s">
        <v>19</v>
      </c>
      <c r="P19" s="9"/>
      <c r="Q19" s="9"/>
      <c r="R19" s="10">
        <f t="shared" ref="R19:Z19" si="3">R17*100</f>
        <v>27.419354838709676</v>
      </c>
      <c r="S19" s="10">
        <f t="shared" si="3"/>
        <v>12.903225806451612</v>
      </c>
      <c r="T19" s="10">
        <f t="shared" si="3"/>
        <v>4.838709677419355</v>
      </c>
      <c r="U19" s="10">
        <f t="shared" si="3"/>
        <v>4.1935483870967767</v>
      </c>
      <c r="V19" s="10">
        <f t="shared" si="3"/>
        <v>-0.64516129032257841</v>
      </c>
      <c r="W19" s="10">
        <f t="shared" si="3"/>
        <v>-0.96774193548387322</v>
      </c>
      <c r="X19" s="10">
        <f t="shared" si="3"/>
        <v>-5.8064516129032393</v>
      </c>
      <c r="Y19" s="10">
        <f t="shared" si="3"/>
        <v>-12.903225806451612</v>
      </c>
      <c r="Z19" s="10">
        <f t="shared" si="3"/>
        <v>-22.58064516129032</v>
      </c>
      <c r="AA19" s="9"/>
    </row>
    <row r="20" spans="1:27" x14ac:dyDescent="0.2">
      <c r="B20" s="1"/>
      <c r="C20" s="1"/>
      <c r="D20" s="1"/>
      <c r="P20" s="9"/>
      <c r="Q20" s="9"/>
      <c r="R20" s="11">
        <f t="shared" ref="R20:Z20" si="4">R17</f>
        <v>0.27419354838709675</v>
      </c>
      <c r="S20" s="11">
        <f t="shared" si="4"/>
        <v>0.12903225806451613</v>
      </c>
      <c r="T20" s="11">
        <f t="shared" si="4"/>
        <v>4.8387096774193547E-2</v>
      </c>
      <c r="U20" s="11">
        <f t="shared" si="4"/>
        <v>4.1935483870967766E-2</v>
      </c>
      <c r="V20" s="11">
        <f t="shared" si="4"/>
        <v>-6.4516129032257839E-3</v>
      </c>
      <c r="W20" s="11">
        <f t="shared" si="4"/>
        <v>-9.6774193548387327E-3</v>
      </c>
      <c r="X20" s="11">
        <f t="shared" si="4"/>
        <v>-5.8064516129032392E-2</v>
      </c>
      <c r="Y20" s="11">
        <f t="shared" si="4"/>
        <v>-0.12903225806451613</v>
      </c>
      <c r="Z20" s="11">
        <f t="shared" si="4"/>
        <v>-0.22580645161290322</v>
      </c>
      <c r="AA20" s="9"/>
    </row>
    <row r="21" spans="1:27" x14ac:dyDescent="0.2"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spans="1:27" x14ac:dyDescent="0.2"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spans="1:27" x14ac:dyDescent="0.2">
      <c r="P23" s="9"/>
      <c r="Q23" s="9"/>
      <c r="R23" s="9"/>
      <c r="S23" s="9"/>
      <c r="T23" s="9"/>
      <c r="V23" s="9"/>
      <c r="W23" s="9"/>
      <c r="X23" s="9"/>
      <c r="Y23" s="9"/>
      <c r="Z23" s="9"/>
      <c r="AA23" s="9"/>
    </row>
    <row r="24" spans="1:27" x14ac:dyDescent="0.2">
      <c r="P24" s="9"/>
      <c r="Q24" s="9"/>
      <c r="R24" s="10" t="s">
        <v>1</v>
      </c>
      <c r="S24" s="10" t="s">
        <v>2</v>
      </c>
      <c r="T24" s="10" t="s">
        <v>3</v>
      </c>
      <c r="U24" s="10" t="s">
        <v>4</v>
      </c>
      <c r="V24" s="10" t="s">
        <v>5</v>
      </c>
      <c r="W24" s="10" t="s">
        <v>6</v>
      </c>
      <c r="X24" s="10" t="s">
        <v>7</v>
      </c>
      <c r="Y24" s="10" t="s">
        <v>8</v>
      </c>
      <c r="Z24" s="10" t="s">
        <v>9</v>
      </c>
      <c r="AA24" s="9"/>
    </row>
    <row r="25" spans="1:27" x14ac:dyDescent="0.2">
      <c r="N25" s="9" t="s">
        <v>39</v>
      </c>
      <c r="P25" s="9"/>
      <c r="Q25" s="9"/>
      <c r="R25" s="9"/>
      <c r="S25" s="9">
        <f>C6-D6</f>
        <v>-4.5</v>
      </c>
      <c r="T25" s="9">
        <f>C6-E6</f>
        <v>-7</v>
      </c>
      <c r="U25" s="9">
        <f>C6-F6</f>
        <v>-7.1999999999999993</v>
      </c>
      <c r="V25" s="9">
        <f>C6-G6</f>
        <v>-8.6999999999999993</v>
      </c>
      <c r="W25" s="9">
        <f>C6-H6</f>
        <v>-8.8000000000000007</v>
      </c>
      <c r="X25" s="9">
        <f>C6-I6</f>
        <v>-10.300000000000004</v>
      </c>
      <c r="Y25" s="9">
        <f>C6-J6</f>
        <v>-12.5</v>
      </c>
      <c r="Z25" s="9">
        <f>C6-K6</f>
        <v>-15.5</v>
      </c>
      <c r="AA25" s="9"/>
    </row>
    <row r="26" spans="1:27" x14ac:dyDescent="0.2">
      <c r="P26" s="9"/>
      <c r="Q26" s="9"/>
      <c r="R26" s="9"/>
      <c r="S26" s="9">
        <f>S25/C6</f>
        <v>-0.2</v>
      </c>
      <c r="T26" s="9">
        <f>T25/C6</f>
        <v>-0.31111111111111112</v>
      </c>
      <c r="U26" s="9">
        <f>U25/C6</f>
        <v>-0.31999999999999995</v>
      </c>
      <c r="V26" s="9">
        <f>V25/C6</f>
        <v>-0.38666666666666666</v>
      </c>
      <c r="W26" s="9">
        <f>W25/C6</f>
        <v>-0.39111111111111113</v>
      </c>
      <c r="X26" s="9">
        <f>X25/C6</f>
        <v>-0.45777777777777795</v>
      </c>
      <c r="Y26" s="9">
        <f>Y25/C6</f>
        <v>-0.55555555555555558</v>
      </c>
      <c r="Z26" s="9">
        <f>Z25/C6</f>
        <v>-0.68888888888888888</v>
      </c>
      <c r="AA26" s="9"/>
    </row>
    <row r="27" spans="1:27" x14ac:dyDescent="0.2">
      <c r="P27" s="9"/>
      <c r="Q27" s="9"/>
      <c r="R27" s="10" t="s">
        <v>1</v>
      </c>
      <c r="S27" s="10" t="s">
        <v>2</v>
      </c>
      <c r="T27" s="10" t="s">
        <v>3</v>
      </c>
      <c r="U27" s="10" t="s">
        <v>4</v>
      </c>
      <c r="V27" s="10" t="s">
        <v>5</v>
      </c>
      <c r="W27" s="10" t="s">
        <v>6</v>
      </c>
      <c r="X27" s="10" t="s">
        <v>7</v>
      </c>
      <c r="Y27" s="10" t="s">
        <v>8</v>
      </c>
      <c r="Z27" s="10" t="s">
        <v>9</v>
      </c>
      <c r="AA27" s="9"/>
    </row>
    <row r="28" spans="1:27" x14ac:dyDescent="0.2">
      <c r="A28" s="16" t="s">
        <v>25</v>
      </c>
      <c r="B28" s="16"/>
      <c r="P28" s="9"/>
      <c r="Q28" s="9"/>
      <c r="R28" s="10"/>
      <c r="S28" s="10">
        <f t="shared" ref="S28:Z28" si="5">S26*100</f>
        <v>-20</v>
      </c>
      <c r="T28" s="10">
        <f t="shared" si="5"/>
        <v>-31.111111111111111</v>
      </c>
      <c r="U28" s="10">
        <f t="shared" si="5"/>
        <v>-31.999999999999996</v>
      </c>
      <c r="V28" s="10">
        <f t="shared" si="5"/>
        <v>-38.666666666666664</v>
      </c>
      <c r="W28" s="10">
        <f t="shared" si="5"/>
        <v>-39.111111111111114</v>
      </c>
      <c r="X28" s="10">
        <f t="shared" si="5"/>
        <v>-45.777777777777793</v>
      </c>
      <c r="Y28" s="10">
        <f t="shared" si="5"/>
        <v>-55.555555555555557</v>
      </c>
      <c r="Z28" s="10">
        <f t="shared" si="5"/>
        <v>-68.888888888888886</v>
      </c>
      <c r="AA28" s="9"/>
    </row>
    <row r="29" spans="1:27" x14ac:dyDescent="0.2">
      <c r="A29" s="17" t="s">
        <v>26</v>
      </c>
      <c r="B29" s="17"/>
      <c r="P29" s="9"/>
      <c r="Q29" s="9"/>
      <c r="R29" s="11"/>
      <c r="S29" s="11">
        <f t="shared" ref="S29:Z29" si="6">S26</f>
        <v>-0.2</v>
      </c>
      <c r="T29" s="11">
        <f t="shared" si="6"/>
        <v>-0.31111111111111112</v>
      </c>
      <c r="U29" s="11">
        <f t="shared" si="6"/>
        <v>-0.31999999999999995</v>
      </c>
      <c r="V29" s="11">
        <f t="shared" si="6"/>
        <v>-0.38666666666666666</v>
      </c>
      <c r="W29" s="11">
        <f t="shared" si="6"/>
        <v>-0.39111111111111113</v>
      </c>
      <c r="X29" s="11">
        <f t="shared" si="6"/>
        <v>-0.45777777777777795</v>
      </c>
      <c r="Y29" s="11">
        <f t="shared" si="6"/>
        <v>-0.55555555555555558</v>
      </c>
      <c r="Z29" s="11">
        <f t="shared" si="6"/>
        <v>-0.68888888888888888</v>
      </c>
      <c r="AA29" s="9"/>
    </row>
    <row r="30" spans="1:27" x14ac:dyDescent="0.2">
      <c r="A30" s="6" t="s">
        <v>27</v>
      </c>
      <c r="B30" s="6" t="s">
        <v>28</v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1:27" ht="18" x14ac:dyDescent="0.2">
      <c r="A31" s="7" t="s">
        <v>0</v>
      </c>
      <c r="B31">
        <f>B3</f>
        <v>32.5</v>
      </c>
    </row>
    <row r="32" spans="1:27" ht="18" x14ac:dyDescent="0.2">
      <c r="A32" s="7" t="s">
        <v>0</v>
      </c>
      <c r="B32">
        <f>B4</f>
        <v>31</v>
      </c>
    </row>
    <row r="33" spans="1:4" ht="18" x14ac:dyDescent="0.2">
      <c r="A33" s="7" t="s">
        <v>0</v>
      </c>
      <c r="B33">
        <f>B5</f>
        <v>29.5</v>
      </c>
    </row>
    <row r="34" spans="1:4" ht="18" x14ac:dyDescent="0.2">
      <c r="A34" s="7" t="s">
        <v>1</v>
      </c>
      <c r="B34">
        <f>C3</f>
        <v>23.8</v>
      </c>
    </row>
    <row r="35" spans="1:4" ht="18" x14ac:dyDescent="0.2">
      <c r="A35" s="7" t="s">
        <v>1</v>
      </c>
      <c r="B35">
        <f>C4</f>
        <v>23.7</v>
      </c>
    </row>
    <row r="36" spans="1:4" ht="18" x14ac:dyDescent="0.2">
      <c r="A36" s="7" t="s">
        <v>1</v>
      </c>
      <c r="B36">
        <f>C5</f>
        <v>20</v>
      </c>
    </row>
    <row r="37" spans="1:4" x14ac:dyDescent="0.2">
      <c r="A37" s="1" t="s">
        <v>2</v>
      </c>
      <c r="B37">
        <f>D3</f>
        <v>29</v>
      </c>
    </row>
    <row r="38" spans="1:4" x14ac:dyDescent="0.2">
      <c r="A38" s="1" t="s">
        <v>2</v>
      </c>
      <c r="B38">
        <f>D4</f>
        <v>27</v>
      </c>
      <c r="D38" s="1"/>
    </row>
    <row r="39" spans="1:4" x14ac:dyDescent="0.2">
      <c r="A39" s="1" t="s">
        <v>2</v>
      </c>
      <c r="B39">
        <f>D5</f>
        <v>25</v>
      </c>
      <c r="D39" s="2"/>
    </row>
    <row r="40" spans="1:4" x14ac:dyDescent="0.2">
      <c r="A40" s="1" t="s">
        <v>3</v>
      </c>
      <c r="B40">
        <f>E3</f>
        <v>32.4</v>
      </c>
      <c r="D40" s="2"/>
    </row>
    <row r="41" spans="1:4" x14ac:dyDescent="0.2">
      <c r="A41" s="1" t="s">
        <v>3</v>
      </c>
      <c r="B41">
        <f>E4</f>
        <v>27.6</v>
      </c>
      <c r="D41" s="2"/>
    </row>
    <row r="42" spans="1:4" x14ac:dyDescent="0.2">
      <c r="A42" s="1" t="s">
        <v>3</v>
      </c>
      <c r="B42">
        <f>E5</f>
        <v>28.5</v>
      </c>
      <c r="D42" s="2"/>
    </row>
    <row r="43" spans="1:4" x14ac:dyDescent="0.2">
      <c r="A43" s="2" t="s">
        <v>4</v>
      </c>
      <c r="B43">
        <f>F3</f>
        <v>31.2</v>
      </c>
      <c r="D43" s="2"/>
    </row>
    <row r="44" spans="1:4" x14ac:dyDescent="0.2">
      <c r="A44" s="2" t="s">
        <v>4</v>
      </c>
      <c r="B44">
        <f>F4</f>
        <v>28.5</v>
      </c>
      <c r="D44" s="2"/>
    </row>
    <row r="45" spans="1:4" x14ac:dyDescent="0.2">
      <c r="A45" s="2" t="s">
        <v>4</v>
      </c>
      <c r="B45">
        <f>F5</f>
        <v>29.4</v>
      </c>
    </row>
    <row r="46" spans="1:4" x14ac:dyDescent="0.2">
      <c r="A46" s="2" t="s">
        <v>5</v>
      </c>
      <c r="B46">
        <f>G3</f>
        <v>30.5</v>
      </c>
    </row>
    <row r="47" spans="1:4" x14ac:dyDescent="0.2">
      <c r="A47" s="2" t="s">
        <v>5</v>
      </c>
      <c r="B47">
        <f>G4</f>
        <v>30.4</v>
      </c>
    </row>
    <row r="48" spans="1:4" x14ac:dyDescent="0.2">
      <c r="A48" s="2" t="s">
        <v>5</v>
      </c>
      <c r="B48">
        <f>G5</f>
        <v>32.700000000000003</v>
      </c>
    </row>
    <row r="49" spans="1:2" x14ac:dyDescent="0.2">
      <c r="A49" s="2" t="s">
        <v>6</v>
      </c>
      <c r="B49">
        <f>H3</f>
        <v>32.700000000000003</v>
      </c>
    </row>
    <row r="50" spans="1:2" x14ac:dyDescent="0.2">
      <c r="A50" s="2" t="s">
        <v>6</v>
      </c>
      <c r="B50">
        <f>H4</f>
        <v>31.1</v>
      </c>
    </row>
    <row r="51" spans="1:2" x14ac:dyDescent="0.2">
      <c r="A51" s="2" t="s">
        <v>6</v>
      </c>
      <c r="B51">
        <f>H5</f>
        <v>30.1</v>
      </c>
    </row>
    <row r="52" spans="1:2" x14ac:dyDescent="0.2">
      <c r="A52" s="2" t="s">
        <v>7</v>
      </c>
      <c r="B52">
        <f>I3</f>
        <v>34.5</v>
      </c>
    </row>
    <row r="53" spans="1:2" x14ac:dyDescent="0.2">
      <c r="A53" s="2" t="s">
        <v>7</v>
      </c>
      <c r="B53">
        <f>I4</f>
        <v>32.299999999999997</v>
      </c>
    </row>
    <row r="54" spans="1:2" x14ac:dyDescent="0.2">
      <c r="A54" s="2" t="s">
        <v>7</v>
      </c>
      <c r="B54">
        <f>I5</f>
        <v>31.6</v>
      </c>
    </row>
    <row r="55" spans="1:2" x14ac:dyDescent="0.2">
      <c r="A55" s="2" t="s">
        <v>8</v>
      </c>
      <c r="B55">
        <f>J3</f>
        <v>36.299999999999997</v>
      </c>
    </row>
    <row r="56" spans="1:2" x14ac:dyDescent="0.2">
      <c r="A56" s="2" t="s">
        <v>8</v>
      </c>
      <c r="B56">
        <f>J4</f>
        <v>35.5</v>
      </c>
    </row>
    <row r="57" spans="1:2" x14ac:dyDescent="0.2">
      <c r="A57" s="2" t="s">
        <v>8</v>
      </c>
      <c r="B57">
        <f>J5</f>
        <v>33.200000000000003</v>
      </c>
    </row>
    <row r="58" spans="1:2" x14ac:dyDescent="0.2">
      <c r="A58" s="2" t="s">
        <v>9</v>
      </c>
      <c r="B58">
        <f>K3</f>
        <v>36.799999999999997</v>
      </c>
    </row>
    <row r="59" spans="1:2" x14ac:dyDescent="0.2">
      <c r="A59" s="2" t="s">
        <v>9</v>
      </c>
      <c r="B59">
        <f>K4</f>
        <v>39.6</v>
      </c>
    </row>
    <row r="60" spans="1:2" x14ac:dyDescent="0.2">
      <c r="A60" s="2" t="s">
        <v>9</v>
      </c>
      <c r="B60">
        <f>K5</f>
        <v>37.6</v>
      </c>
    </row>
  </sheetData>
  <mergeCells count="5">
    <mergeCell ref="R7:Y9"/>
    <mergeCell ref="B9:C9"/>
    <mergeCell ref="R14:T14"/>
    <mergeCell ref="A28:B28"/>
    <mergeCell ref="A29:B29"/>
  </mergeCells>
  <pageMargins left="0.69930555555555596" right="0.69930555555555596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03495-B1EC-A744-946E-B406DE97F081}">
  <dimension ref="A1"/>
  <sheetViews>
    <sheetView tabSelected="1" topLeftCell="A19" zoomScale="178" workbookViewId="0">
      <selection activeCell="J19" sqref="J19"/>
    </sheetView>
  </sheetViews>
  <sheetFormatPr baseColWidth="10" defaultRowHeight="16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60"/>
  <sheetViews>
    <sheetView zoomScale="119" workbookViewId="0">
      <selection activeCell="E24" sqref="E24"/>
    </sheetView>
  </sheetViews>
  <sheetFormatPr baseColWidth="10" defaultColWidth="11" defaultRowHeight="16" x14ac:dyDescent="0.2"/>
  <cols>
    <col min="1" max="1" width="16" customWidth="1"/>
    <col min="9" max="9" width="13.1640625" customWidth="1"/>
  </cols>
  <sheetData>
    <row r="1" spans="1:27" x14ac:dyDescent="0.2">
      <c r="I1" s="8"/>
    </row>
    <row r="2" spans="1:27" x14ac:dyDescent="0.2">
      <c r="A2" s="1"/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</row>
    <row r="3" spans="1:27" x14ac:dyDescent="0.2">
      <c r="A3" s="3" t="s">
        <v>10</v>
      </c>
      <c r="B3" s="1">
        <v>16</v>
      </c>
      <c r="C3" s="1">
        <v>9.6</v>
      </c>
      <c r="D3" s="1">
        <v>11.5</v>
      </c>
      <c r="E3" s="1">
        <v>10.41</v>
      </c>
      <c r="F3" s="1">
        <v>10.1</v>
      </c>
      <c r="G3" s="1">
        <v>10.9</v>
      </c>
      <c r="H3" s="1">
        <v>12.8</v>
      </c>
      <c r="I3" s="1">
        <v>13</v>
      </c>
      <c r="J3" s="1">
        <v>14.7</v>
      </c>
      <c r="K3" s="1">
        <v>13.3</v>
      </c>
      <c r="M3" s="1">
        <v>12.8</v>
      </c>
    </row>
    <row r="4" spans="1:27" x14ac:dyDescent="0.2">
      <c r="A4" s="3" t="s">
        <v>11</v>
      </c>
      <c r="B4" s="1">
        <v>15.5</v>
      </c>
      <c r="C4" s="1">
        <v>8.5</v>
      </c>
      <c r="D4" s="1">
        <v>9.6999999999999993</v>
      </c>
      <c r="E4" s="1">
        <v>12.34</v>
      </c>
      <c r="F4" s="1">
        <v>12.7</v>
      </c>
      <c r="G4" s="1">
        <v>12.8</v>
      </c>
      <c r="H4" s="1">
        <v>12.6</v>
      </c>
      <c r="I4" s="1">
        <v>13.3</v>
      </c>
      <c r="J4" s="1">
        <v>14</v>
      </c>
      <c r="K4" s="1">
        <v>15.7</v>
      </c>
      <c r="M4" s="1">
        <v>12.6</v>
      </c>
    </row>
    <row r="5" spans="1:27" x14ac:dyDescent="0.2">
      <c r="A5" s="3" t="s">
        <v>12</v>
      </c>
      <c r="B5" s="1">
        <v>14.4</v>
      </c>
      <c r="C5" s="1">
        <v>8</v>
      </c>
      <c r="D5" s="1">
        <v>10.3</v>
      </c>
      <c r="E5" s="1">
        <v>11.6</v>
      </c>
      <c r="F5" s="1">
        <v>11.4</v>
      </c>
      <c r="G5" s="1">
        <v>12</v>
      </c>
      <c r="H5" s="1">
        <v>10.6</v>
      </c>
      <c r="I5" s="1">
        <v>11.2</v>
      </c>
      <c r="J5" s="1">
        <v>13</v>
      </c>
      <c r="K5" s="1">
        <v>14.5</v>
      </c>
      <c r="M5" s="1">
        <v>10.6</v>
      </c>
    </row>
    <row r="6" spans="1:27" x14ac:dyDescent="0.2">
      <c r="A6" s="3" t="s">
        <v>13</v>
      </c>
      <c r="B6" s="1">
        <f t="shared" ref="B6:K6" si="0">AVERAGE(B3:B5)</f>
        <v>15.299999999999999</v>
      </c>
      <c r="C6" s="1">
        <f t="shared" si="0"/>
        <v>8.7000000000000011</v>
      </c>
      <c r="D6" s="1">
        <f t="shared" si="0"/>
        <v>10.5</v>
      </c>
      <c r="E6" s="1">
        <f t="shared" si="0"/>
        <v>11.450000000000001</v>
      </c>
      <c r="F6" s="1">
        <f t="shared" si="0"/>
        <v>11.399999999999999</v>
      </c>
      <c r="G6" s="1">
        <f t="shared" si="0"/>
        <v>11.9</v>
      </c>
      <c r="H6" s="1">
        <f t="shared" si="0"/>
        <v>12</v>
      </c>
      <c r="I6" s="1">
        <f t="shared" si="0"/>
        <v>12.5</v>
      </c>
      <c r="J6" s="1">
        <f t="shared" si="0"/>
        <v>13.9</v>
      </c>
      <c r="K6" s="1">
        <f t="shared" si="0"/>
        <v>14.5</v>
      </c>
    </row>
    <row r="7" spans="1:27" x14ac:dyDescent="0.2">
      <c r="A7" s="3" t="s">
        <v>14</v>
      </c>
      <c r="B7" s="1">
        <f t="shared" ref="B7:K7" si="1">STDEVA(B3:B5)</f>
        <v>0.81853527718724484</v>
      </c>
      <c r="C7" s="1">
        <f t="shared" si="1"/>
        <v>0.81853527718724484</v>
      </c>
      <c r="D7" s="1">
        <f t="shared" si="1"/>
        <v>0.91651513899116821</v>
      </c>
      <c r="E7" s="1">
        <f t="shared" si="1"/>
        <v>0.97370426721874825</v>
      </c>
      <c r="F7" s="1">
        <f t="shared" si="1"/>
        <v>1.2999999999999998</v>
      </c>
      <c r="G7" s="1">
        <f t="shared" si="1"/>
        <v>0.95393920141694577</v>
      </c>
      <c r="H7" s="1">
        <f t="shared" si="1"/>
        <v>1.2165525060596443</v>
      </c>
      <c r="I7" s="1">
        <f t="shared" si="1"/>
        <v>1.1357816691600555</v>
      </c>
      <c r="J7" s="1">
        <f t="shared" si="1"/>
        <v>0.85440037453175277</v>
      </c>
      <c r="K7" s="1">
        <f t="shared" si="1"/>
        <v>1.1999999999999993</v>
      </c>
      <c r="R7" s="13" t="s">
        <v>15</v>
      </c>
      <c r="S7" s="13"/>
      <c r="T7" s="13"/>
      <c r="U7" s="13"/>
      <c r="V7" s="13"/>
      <c r="W7" s="13"/>
      <c r="X7" s="13"/>
      <c r="Y7" s="13"/>
    </row>
    <row r="8" spans="1:27" x14ac:dyDescent="0.2">
      <c r="A8" s="4" t="s">
        <v>16</v>
      </c>
      <c r="B8" s="5">
        <f t="shared" ref="B8:K8" si="2">STDEV(B3:B5)/SQRT(COUNT(B3:B5))</f>
        <v>0.4725815626252608</v>
      </c>
      <c r="C8" s="5">
        <f t="shared" si="2"/>
        <v>0.4725815626252608</v>
      </c>
      <c r="D8" s="5">
        <f t="shared" si="2"/>
        <v>0.52915026221291828</v>
      </c>
      <c r="E8" s="5">
        <f t="shared" si="2"/>
        <v>0.56216842078983165</v>
      </c>
      <c r="F8" s="5">
        <f t="shared" si="2"/>
        <v>0.75055534994651341</v>
      </c>
      <c r="G8" s="5">
        <f t="shared" si="2"/>
        <v>0.55075705472861025</v>
      </c>
      <c r="H8" s="5">
        <f t="shared" si="2"/>
        <v>0.70237691685684944</v>
      </c>
      <c r="I8" s="5">
        <f t="shared" si="2"/>
        <v>0.65574385243020061</v>
      </c>
      <c r="J8" s="5">
        <f t="shared" si="2"/>
        <v>0.49328828623162457</v>
      </c>
      <c r="K8" s="5">
        <f t="shared" si="2"/>
        <v>0.69282032302755059</v>
      </c>
      <c r="R8" s="13"/>
      <c r="S8" s="13"/>
      <c r="T8" s="13"/>
      <c r="U8" s="13"/>
      <c r="V8" s="13"/>
      <c r="W8" s="13"/>
      <c r="X8" s="13"/>
      <c r="Y8" s="13"/>
    </row>
    <row r="9" spans="1:27" x14ac:dyDescent="0.2">
      <c r="A9" s="1"/>
      <c r="B9" s="14" t="s">
        <v>17</v>
      </c>
      <c r="C9" s="14"/>
      <c r="D9" s="5" t="s">
        <v>18</v>
      </c>
      <c r="E9" s="4"/>
      <c r="F9" s="1"/>
      <c r="G9" s="1"/>
      <c r="R9" s="13"/>
      <c r="S9" s="13"/>
      <c r="T9" s="13"/>
      <c r="U9" s="13"/>
      <c r="V9" s="13"/>
      <c r="W9" s="13"/>
      <c r="X9" s="13"/>
      <c r="Y9" s="13"/>
    </row>
    <row r="10" spans="1:27" x14ac:dyDescent="0.2">
      <c r="A10" s="1"/>
      <c r="B10" s="12" t="s">
        <v>40</v>
      </c>
      <c r="C10" s="1">
        <f>B6</f>
        <v>15.299999999999999</v>
      </c>
      <c r="D10" s="1" t="s">
        <v>19</v>
      </c>
      <c r="E10" s="1"/>
      <c r="F10" s="1"/>
      <c r="G10" s="1"/>
    </row>
    <row r="11" spans="1:27" x14ac:dyDescent="0.2">
      <c r="A11" s="1"/>
      <c r="B11" s="12" t="s">
        <v>41</v>
      </c>
      <c r="C11" s="1">
        <f>C6</f>
        <v>8.7000000000000011</v>
      </c>
      <c r="D11" s="1" t="s">
        <v>22</v>
      </c>
      <c r="E11" s="1"/>
      <c r="F11" s="1"/>
      <c r="G11" s="1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x14ac:dyDescent="0.2">
      <c r="A12" s="1"/>
      <c r="B12" s="1" t="s">
        <v>2</v>
      </c>
      <c r="C12" s="1">
        <f>D6</f>
        <v>10.5</v>
      </c>
      <c r="D12" s="1" t="s">
        <v>21</v>
      </c>
      <c r="E12" s="1"/>
      <c r="F12" s="1"/>
      <c r="G12" s="1"/>
      <c r="N12" s="9" t="s">
        <v>38</v>
      </c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1:27" x14ac:dyDescent="0.2">
      <c r="A13" s="1"/>
      <c r="B13" s="1" t="s">
        <v>3</v>
      </c>
      <c r="C13" s="1">
        <f>E6</f>
        <v>11.450000000000001</v>
      </c>
      <c r="D13" s="1" t="s">
        <v>30</v>
      </c>
      <c r="E13" s="1"/>
      <c r="F13" s="1"/>
      <c r="G13" s="1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1:27" x14ac:dyDescent="0.2">
      <c r="A14" s="1"/>
      <c r="B14" s="2" t="s">
        <v>4</v>
      </c>
      <c r="C14" s="1">
        <f>F6</f>
        <v>11.399999999999999</v>
      </c>
      <c r="D14" s="1" t="s">
        <v>30</v>
      </c>
      <c r="E14" s="1"/>
      <c r="F14" s="1"/>
      <c r="G14" s="1"/>
      <c r="P14" s="9"/>
      <c r="Q14" s="9"/>
      <c r="R14" s="15" t="s">
        <v>23</v>
      </c>
      <c r="S14" s="15"/>
      <c r="T14" s="15"/>
      <c r="U14" s="9"/>
      <c r="V14" s="9"/>
      <c r="W14" s="9"/>
      <c r="X14" s="9"/>
      <c r="Y14" s="9"/>
      <c r="Z14" s="9"/>
      <c r="AA14" s="9"/>
    </row>
    <row r="15" spans="1:27" x14ac:dyDescent="0.2">
      <c r="A15" s="1"/>
      <c r="B15" s="2" t="s">
        <v>5</v>
      </c>
      <c r="C15" s="1">
        <f>G6</f>
        <v>11.9</v>
      </c>
      <c r="D15" s="1" t="s">
        <v>30</v>
      </c>
      <c r="E15" s="1"/>
      <c r="F15" s="1"/>
      <c r="G15" s="1"/>
      <c r="P15" s="9"/>
      <c r="Q15" s="9"/>
      <c r="R15" s="10" t="s">
        <v>1</v>
      </c>
      <c r="S15" s="10" t="s">
        <v>2</v>
      </c>
      <c r="T15" s="10" t="s">
        <v>3</v>
      </c>
      <c r="U15" s="10" t="s">
        <v>4</v>
      </c>
      <c r="V15" s="10" t="s">
        <v>5</v>
      </c>
      <c r="W15" s="10" t="s">
        <v>6</v>
      </c>
      <c r="X15" s="10" t="s">
        <v>7</v>
      </c>
      <c r="Y15" s="10" t="s">
        <v>8</v>
      </c>
      <c r="Z15" s="10" t="s">
        <v>9</v>
      </c>
      <c r="AA15" s="9"/>
    </row>
    <row r="16" spans="1:27" x14ac:dyDescent="0.2">
      <c r="B16" s="2" t="s">
        <v>6</v>
      </c>
      <c r="C16" s="1">
        <f>H6</f>
        <v>12</v>
      </c>
      <c r="D16" s="1" t="s">
        <v>30</v>
      </c>
      <c r="P16" s="9"/>
      <c r="Q16" s="9"/>
      <c r="R16" s="9">
        <f>B6-C6</f>
        <v>6.5999999999999979</v>
      </c>
      <c r="S16" s="9">
        <f>B6-D6</f>
        <v>4.7999999999999989</v>
      </c>
      <c r="T16" s="9">
        <f>B6-E6</f>
        <v>3.8499999999999979</v>
      </c>
      <c r="U16" s="9">
        <f>B6-F6</f>
        <v>3.9000000000000004</v>
      </c>
      <c r="V16" s="9">
        <f>B6-G6</f>
        <v>3.3999999999999986</v>
      </c>
      <c r="W16" s="9">
        <f>B6-H6</f>
        <v>3.2999999999999989</v>
      </c>
      <c r="X16" s="9">
        <f>B6-I6</f>
        <v>2.7999999999999989</v>
      </c>
      <c r="Y16" s="9">
        <f>B6-J6</f>
        <v>1.3999999999999986</v>
      </c>
      <c r="Z16" s="9">
        <f>B6-K6</f>
        <v>0.79999999999999893</v>
      </c>
      <c r="AA16" s="9"/>
    </row>
    <row r="17" spans="1:27" x14ac:dyDescent="0.2">
      <c r="B17" s="2" t="s">
        <v>7</v>
      </c>
      <c r="C17" s="1">
        <f>I6</f>
        <v>12.5</v>
      </c>
      <c r="D17" s="1" t="s">
        <v>32</v>
      </c>
      <c r="P17" s="9"/>
      <c r="Q17" s="9"/>
      <c r="R17" s="9">
        <f>R16/B6</f>
        <v>0.43137254901960775</v>
      </c>
      <c r="S17" s="9">
        <f>S16/B6</f>
        <v>0.31372549019607837</v>
      </c>
      <c r="T17" s="9">
        <f>T16/B6</f>
        <v>0.25163398692810446</v>
      </c>
      <c r="U17" s="9">
        <f>U16/B6</f>
        <v>0.25490196078431376</v>
      </c>
      <c r="V17" s="9">
        <f>V16/B6</f>
        <v>0.22222222222222215</v>
      </c>
      <c r="W17" s="9">
        <f>W16/B6</f>
        <v>0.21568627450980388</v>
      </c>
      <c r="X17" s="9">
        <f>X16/B6</f>
        <v>0.18300653594771235</v>
      </c>
      <c r="Y17" s="9">
        <f>Y16/B6</f>
        <v>9.150326797385612E-2</v>
      </c>
      <c r="Z17" s="9">
        <f>Z16/B6</f>
        <v>5.2287581699346337E-2</v>
      </c>
      <c r="AA17" s="9"/>
    </row>
    <row r="18" spans="1:27" x14ac:dyDescent="0.2">
      <c r="B18" s="2" t="s">
        <v>8</v>
      </c>
      <c r="C18" s="1">
        <f>J6</f>
        <v>13.9</v>
      </c>
      <c r="D18" s="1" t="s">
        <v>33</v>
      </c>
      <c r="P18" s="9"/>
      <c r="Q18" s="9"/>
      <c r="R18" s="10" t="s">
        <v>1</v>
      </c>
      <c r="S18" s="10" t="s">
        <v>2</v>
      </c>
      <c r="T18" s="10" t="s">
        <v>3</v>
      </c>
      <c r="U18" s="10" t="s">
        <v>4</v>
      </c>
      <c r="V18" s="10" t="s">
        <v>5</v>
      </c>
      <c r="W18" s="10" t="s">
        <v>6</v>
      </c>
      <c r="X18" s="10" t="s">
        <v>7</v>
      </c>
      <c r="Y18" s="10" t="s">
        <v>8</v>
      </c>
      <c r="Z18" s="10" t="s">
        <v>9</v>
      </c>
      <c r="AA18" s="9"/>
    </row>
    <row r="19" spans="1:27" x14ac:dyDescent="0.2">
      <c r="B19" s="2" t="s">
        <v>9</v>
      </c>
      <c r="C19" s="1">
        <f>K6</f>
        <v>14.5</v>
      </c>
      <c r="D19" s="1" t="s">
        <v>19</v>
      </c>
      <c r="P19" s="9"/>
      <c r="Q19" s="9"/>
      <c r="R19" s="10">
        <f t="shared" ref="R19:Z19" si="3">R17*100</f>
        <v>43.137254901960773</v>
      </c>
      <c r="S19" s="10">
        <f t="shared" si="3"/>
        <v>31.372549019607838</v>
      </c>
      <c r="T19" s="10">
        <f t="shared" si="3"/>
        <v>25.163398692810446</v>
      </c>
      <c r="U19" s="10">
        <f t="shared" si="3"/>
        <v>25.490196078431378</v>
      </c>
      <c r="V19" s="10">
        <f t="shared" si="3"/>
        <v>22.222222222222214</v>
      </c>
      <c r="W19" s="10">
        <f t="shared" si="3"/>
        <v>21.568627450980387</v>
      </c>
      <c r="X19" s="10">
        <f t="shared" si="3"/>
        <v>18.300653594771234</v>
      </c>
      <c r="Y19" s="10">
        <f t="shared" si="3"/>
        <v>9.1503267973856115</v>
      </c>
      <c r="Z19" s="10">
        <f t="shared" si="3"/>
        <v>5.2287581699346335</v>
      </c>
      <c r="AA19" s="9"/>
    </row>
    <row r="20" spans="1:27" x14ac:dyDescent="0.2">
      <c r="B20" s="1"/>
      <c r="C20" s="1"/>
      <c r="D20" s="1"/>
      <c r="P20" s="9"/>
      <c r="Q20" s="9"/>
      <c r="R20" s="11">
        <f t="shared" ref="R20:Z20" si="4">R17</f>
        <v>0.43137254901960775</v>
      </c>
      <c r="S20" s="11">
        <f t="shared" si="4"/>
        <v>0.31372549019607837</v>
      </c>
      <c r="T20" s="11">
        <f t="shared" si="4"/>
        <v>0.25163398692810446</v>
      </c>
      <c r="U20" s="11">
        <f t="shared" si="4"/>
        <v>0.25490196078431376</v>
      </c>
      <c r="V20" s="11">
        <f t="shared" si="4"/>
        <v>0.22222222222222215</v>
      </c>
      <c r="W20" s="11">
        <f t="shared" si="4"/>
        <v>0.21568627450980388</v>
      </c>
      <c r="X20" s="11">
        <f t="shared" si="4"/>
        <v>0.18300653594771235</v>
      </c>
      <c r="Y20" s="11">
        <f t="shared" si="4"/>
        <v>9.150326797385612E-2</v>
      </c>
      <c r="Z20" s="11">
        <f t="shared" si="4"/>
        <v>5.2287581699346337E-2</v>
      </c>
      <c r="AA20" s="9"/>
    </row>
    <row r="21" spans="1:27" x14ac:dyDescent="0.2"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spans="1:27" x14ac:dyDescent="0.2"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spans="1:27" x14ac:dyDescent="0.2"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 x14ac:dyDescent="0.2">
      <c r="P24" s="9"/>
      <c r="Q24" s="9"/>
      <c r="R24" s="10" t="s">
        <v>1</v>
      </c>
      <c r="S24" s="10" t="s">
        <v>2</v>
      </c>
      <c r="T24" s="10" t="s">
        <v>3</v>
      </c>
      <c r="U24" s="10" t="s">
        <v>4</v>
      </c>
      <c r="V24" s="10" t="s">
        <v>5</v>
      </c>
      <c r="W24" s="10" t="s">
        <v>6</v>
      </c>
      <c r="X24" s="10" t="s">
        <v>7</v>
      </c>
      <c r="Y24" s="10" t="s">
        <v>8</v>
      </c>
      <c r="Z24" s="10" t="s">
        <v>9</v>
      </c>
      <c r="AA24" s="9"/>
    </row>
    <row r="25" spans="1:27" x14ac:dyDescent="0.2">
      <c r="N25" s="9" t="s">
        <v>39</v>
      </c>
      <c r="P25" s="9"/>
      <c r="Q25" s="9"/>
      <c r="R25" s="9"/>
      <c r="S25" s="9">
        <f>C6-D6</f>
        <v>-1.7999999999999989</v>
      </c>
      <c r="T25" s="9">
        <f>C6-E6</f>
        <v>-2.75</v>
      </c>
      <c r="U25" s="9">
        <f>C6-F6</f>
        <v>-2.6999999999999975</v>
      </c>
      <c r="V25" s="9">
        <f>C6-G6</f>
        <v>-3.1999999999999993</v>
      </c>
      <c r="W25" s="9">
        <f>C6-H6</f>
        <v>-3.2999999999999989</v>
      </c>
      <c r="X25" s="9">
        <f>C6-I6</f>
        <v>-3.7999999999999989</v>
      </c>
      <c r="Y25" s="9">
        <f>C6-J6</f>
        <v>-5.1999999999999993</v>
      </c>
      <c r="Z25" s="9">
        <f>C6-K6</f>
        <v>-5.7999999999999989</v>
      </c>
      <c r="AA25" s="9"/>
    </row>
    <row r="26" spans="1:27" x14ac:dyDescent="0.2">
      <c r="P26" s="9"/>
      <c r="Q26" s="9"/>
      <c r="R26" s="9"/>
      <c r="S26" s="9">
        <f>S25/C6</f>
        <v>-0.20689655172413779</v>
      </c>
      <c r="T26" s="9">
        <f>T25/C6</f>
        <v>-0.31609195402298845</v>
      </c>
      <c r="U26" s="9">
        <f>U25/C6</f>
        <v>-0.31034482758620657</v>
      </c>
      <c r="V26" s="9">
        <f>V25/C6</f>
        <v>-0.36781609195402287</v>
      </c>
      <c r="W26" s="9">
        <f>W25/C6</f>
        <v>-0.37931034482758602</v>
      </c>
      <c r="X26" s="9">
        <f>X25/C6</f>
        <v>-0.4367816091954021</v>
      </c>
      <c r="Y26" s="9">
        <f>Y25/C6</f>
        <v>-0.59770114942528718</v>
      </c>
      <c r="Z26" s="9">
        <f>Z25/C6</f>
        <v>-0.66666666666666641</v>
      </c>
      <c r="AA26" s="9"/>
    </row>
    <row r="27" spans="1:27" x14ac:dyDescent="0.2">
      <c r="P27" s="9"/>
      <c r="Q27" s="9"/>
      <c r="R27" s="10" t="s">
        <v>1</v>
      </c>
      <c r="S27" s="10" t="s">
        <v>2</v>
      </c>
      <c r="T27" s="10" t="s">
        <v>3</v>
      </c>
      <c r="U27" s="10" t="s">
        <v>4</v>
      </c>
      <c r="V27" s="10" t="s">
        <v>5</v>
      </c>
      <c r="W27" s="10" t="s">
        <v>6</v>
      </c>
      <c r="X27" s="10" t="s">
        <v>7</v>
      </c>
      <c r="Y27" s="10" t="s">
        <v>8</v>
      </c>
      <c r="Z27" s="10" t="s">
        <v>9</v>
      </c>
      <c r="AA27" s="9"/>
    </row>
    <row r="28" spans="1:27" x14ac:dyDescent="0.2">
      <c r="A28" s="16" t="s">
        <v>25</v>
      </c>
      <c r="B28" s="16"/>
      <c r="P28" s="9"/>
      <c r="Q28" s="9"/>
      <c r="R28" s="10"/>
      <c r="S28" s="10">
        <f t="shared" ref="S28:Z28" si="5">S26*100</f>
        <v>-20.689655172413779</v>
      </c>
      <c r="T28" s="10">
        <f t="shared" si="5"/>
        <v>-31.609195402298845</v>
      </c>
      <c r="U28" s="10">
        <f t="shared" si="5"/>
        <v>-31.034482758620658</v>
      </c>
      <c r="V28" s="10">
        <f t="shared" si="5"/>
        <v>-36.781609195402289</v>
      </c>
      <c r="W28" s="10">
        <f t="shared" si="5"/>
        <v>-37.931034482758605</v>
      </c>
      <c r="X28" s="10">
        <f t="shared" si="5"/>
        <v>-43.678160919540211</v>
      </c>
      <c r="Y28" s="10">
        <f t="shared" si="5"/>
        <v>-59.770114942528721</v>
      </c>
      <c r="Z28" s="10">
        <f t="shared" si="5"/>
        <v>-66.666666666666643</v>
      </c>
      <c r="AA28" s="9"/>
    </row>
    <row r="29" spans="1:27" x14ac:dyDescent="0.2">
      <c r="A29" s="17" t="s">
        <v>26</v>
      </c>
      <c r="B29" s="17"/>
      <c r="P29" s="9"/>
      <c r="Q29" s="9"/>
      <c r="R29" s="11"/>
      <c r="S29" s="11">
        <f t="shared" ref="S29:Z29" si="6">S26</f>
        <v>-0.20689655172413779</v>
      </c>
      <c r="T29" s="11">
        <f t="shared" si="6"/>
        <v>-0.31609195402298845</v>
      </c>
      <c r="U29" s="11">
        <f t="shared" si="6"/>
        <v>-0.31034482758620657</v>
      </c>
      <c r="V29" s="11">
        <f t="shared" si="6"/>
        <v>-0.36781609195402287</v>
      </c>
      <c r="W29" s="11">
        <f t="shared" si="6"/>
        <v>-0.37931034482758602</v>
      </c>
      <c r="X29" s="11">
        <f t="shared" si="6"/>
        <v>-0.4367816091954021</v>
      </c>
      <c r="Y29" s="11">
        <f t="shared" si="6"/>
        <v>-0.59770114942528718</v>
      </c>
      <c r="Z29" s="11">
        <f t="shared" si="6"/>
        <v>-0.66666666666666641</v>
      </c>
      <c r="AA29" s="9"/>
    </row>
    <row r="30" spans="1:27" x14ac:dyDescent="0.2">
      <c r="A30" s="6" t="s">
        <v>27</v>
      </c>
      <c r="B30" s="6" t="s">
        <v>28</v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1:27" ht="18" x14ac:dyDescent="0.2">
      <c r="A31" s="7" t="s">
        <v>0</v>
      </c>
      <c r="B31">
        <f>B3</f>
        <v>16</v>
      </c>
    </row>
    <row r="32" spans="1:27" ht="18" x14ac:dyDescent="0.2">
      <c r="A32" s="7" t="s">
        <v>0</v>
      </c>
      <c r="B32">
        <f>B4</f>
        <v>15.5</v>
      </c>
    </row>
    <row r="33" spans="1:4" ht="18" x14ac:dyDescent="0.2">
      <c r="A33" s="7" t="s">
        <v>0</v>
      </c>
      <c r="B33">
        <f>B5</f>
        <v>14.4</v>
      </c>
    </row>
    <row r="34" spans="1:4" ht="18" x14ac:dyDescent="0.2">
      <c r="A34" s="7" t="s">
        <v>1</v>
      </c>
      <c r="B34">
        <f>C3</f>
        <v>9.6</v>
      </c>
    </row>
    <row r="35" spans="1:4" ht="18" x14ac:dyDescent="0.2">
      <c r="A35" s="7" t="s">
        <v>1</v>
      </c>
      <c r="B35">
        <f>C4</f>
        <v>8.5</v>
      </c>
    </row>
    <row r="36" spans="1:4" ht="18" x14ac:dyDescent="0.2">
      <c r="A36" s="7" t="s">
        <v>1</v>
      </c>
      <c r="B36">
        <f>C5</f>
        <v>8</v>
      </c>
    </row>
    <row r="37" spans="1:4" x14ac:dyDescent="0.2">
      <c r="A37" s="1" t="s">
        <v>2</v>
      </c>
      <c r="B37">
        <f>D3</f>
        <v>11.5</v>
      </c>
    </row>
    <row r="38" spans="1:4" x14ac:dyDescent="0.2">
      <c r="A38" s="1" t="s">
        <v>2</v>
      </c>
      <c r="B38">
        <f>D4</f>
        <v>9.6999999999999993</v>
      </c>
      <c r="D38" s="1"/>
    </row>
    <row r="39" spans="1:4" x14ac:dyDescent="0.2">
      <c r="A39" s="1" t="s">
        <v>2</v>
      </c>
      <c r="B39">
        <f>D5</f>
        <v>10.3</v>
      </c>
      <c r="D39" s="2"/>
    </row>
    <row r="40" spans="1:4" x14ac:dyDescent="0.2">
      <c r="A40" s="1" t="s">
        <v>3</v>
      </c>
      <c r="B40">
        <f>E3</f>
        <v>10.41</v>
      </c>
      <c r="D40" s="2"/>
    </row>
    <row r="41" spans="1:4" x14ac:dyDescent="0.2">
      <c r="A41" s="1" t="s">
        <v>3</v>
      </c>
      <c r="B41">
        <f>E4</f>
        <v>12.34</v>
      </c>
      <c r="D41" s="2"/>
    </row>
    <row r="42" spans="1:4" x14ac:dyDescent="0.2">
      <c r="A42" s="1" t="s">
        <v>3</v>
      </c>
      <c r="B42">
        <f>E5</f>
        <v>11.6</v>
      </c>
      <c r="D42" s="2"/>
    </row>
    <row r="43" spans="1:4" x14ac:dyDescent="0.2">
      <c r="A43" s="2" t="s">
        <v>4</v>
      </c>
      <c r="B43">
        <f>F3</f>
        <v>10.1</v>
      </c>
      <c r="D43" s="2"/>
    </row>
    <row r="44" spans="1:4" x14ac:dyDescent="0.2">
      <c r="A44" s="2" t="s">
        <v>4</v>
      </c>
      <c r="B44">
        <f>F4</f>
        <v>12.7</v>
      </c>
      <c r="D44" s="2"/>
    </row>
    <row r="45" spans="1:4" x14ac:dyDescent="0.2">
      <c r="A45" s="2" t="s">
        <v>4</v>
      </c>
      <c r="B45">
        <f>F5</f>
        <v>11.4</v>
      </c>
    </row>
    <row r="46" spans="1:4" x14ac:dyDescent="0.2">
      <c r="A46" s="2" t="s">
        <v>5</v>
      </c>
      <c r="B46">
        <f>G3</f>
        <v>10.9</v>
      </c>
    </row>
    <row r="47" spans="1:4" x14ac:dyDescent="0.2">
      <c r="A47" s="2" t="s">
        <v>5</v>
      </c>
      <c r="B47">
        <f>G4</f>
        <v>12.8</v>
      </c>
    </row>
    <row r="48" spans="1:4" x14ac:dyDescent="0.2">
      <c r="A48" s="2" t="s">
        <v>5</v>
      </c>
      <c r="B48">
        <f>G5</f>
        <v>12</v>
      </c>
    </row>
    <row r="49" spans="1:2" x14ac:dyDescent="0.2">
      <c r="A49" s="2" t="s">
        <v>6</v>
      </c>
      <c r="B49">
        <f>H3</f>
        <v>12.8</v>
      </c>
    </row>
    <row r="50" spans="1:2" x14ac:dyDescent="0.2">
      <c r="A50" s="2" t="s">
        <v>6</v>
      </c>
      <c r="B50">
        <f>H4</f>
        <v>12.6</v>
      </c>
    </row>
    <row r="51" spans="1:2" x14ac:dyDescent="0.2">
      <c r="A51" s="2" t="s">
        <v>6</v>
      </c>
      <c r="B51">
        <f>H5</f>
        <v>10.6</v>
      </c>
    </row>
    <row r="52" spans="1:2" x14ac:dyDescent="0.2">
      <c r="A52" s="2" t="s">
        <v>7</v>
      </c>
      <c r="B52">
        <f>I3</f>
        <v>13</v>
      </c>
    </row>
    <row r="53" spans="1:2" x14ac:dyDescent="0.2">
      <c r="A53" s="2" t="s">
        <v>7</v>
      </c>
      <c r="B53">
        <f>I4</f>
        <v>13.3</v>
      </c>
    </row>
    <row r="54" spans="1:2" x14ac:dyDescent="0.2">
      <c r="A54" s="2" t="s">
        <v>7</v>
      </c>
      <c r="B54">
        <f>I5</f>
        <v>11.2</v>
      </c>
    </row>
    <row r="55" spans="1:2" x14ac:dyDescent="0.2">
      <c r="A55" s="2" t="s">
        <v>8</v>
      </c>
      <c r="B55">
        <f>J3</f>
        <v>14.7</v>
      </c>
    </row>
    <row r="56" spans="1:2" x14ac:dyDescent="0.2">
      <c r="A56" s="2" t="s">
        <v>8</v>
      </c>
      <c r="B56">
        <f>J4</f>
        <v>14</v>
      </c>
    </row>
    <row r="57" spans="1:2" x14ac:dyDescent="0.2">
      <c r="A57" s="2" t="s">
        <v>8</v>
      </c>
      <c r="B57">
        <f>J5</f>
        <v>13</v>
      </c>
    </row>
    <row r="58" spans="1:2" x14ac:dyDescent="0.2">
      <c r="A58" s="2" t="s">
        <v>9</v>
      </c>
      <c r="B58">
        <f>K3</f>
        <v>13.3</v>
      </c>
    </row>
    <row r="59" spans="1:2" x14ac:dyDescent="0.2">
      <c r="A59" s="2" t="s">
        <v>9</v>
      </c>
      <c r="B59">
        <f>K4</f>
        <v>15.7</v>
      </c>
    </row>
    <row r="60" spans="1:2" x14ac:dyDescent="0.2">
      <c r="A60" s="2" t="s">
        <v>9</v>
      </c>
      <c r="B60">
        <f>K5</f>
        <v>14.5</v>
      </c>
    </row>
  </sheetData>
  <mergeCells count="5">
    <mergeCell ref="B9:C9"/>
    <mergeCell ref="R14:T14"/>
    <mergeCell ref="A28:B28"/>
    <mergeCell ref="A29:B29"/>
    <mergeCell ref="R7:Y9"/>
  </mergeCells>
  <pageMargins left="0.69930555555555596" right="0.69930555555555596" top="0.75" bottom="0.75" header="0.3" footer="0.3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60"/>
  <sheetViews>
    <sheetView topLeftCell="E7" zoomScale="169" workbookViewId="0">
      <selection activeCell="G14" sqref="G14"/>
    </sheetView>
  </sheetViews>
  <sheetFormatPr baseColWidth="10" defaultColWidth="11" defaultRowHeight="16" x14ac:dyDescent="0.2"/>
  <cols>
    <col min="1" max="1" width="16" customWidth="1"/>
    <col min="9" max="9" width="13.1640625" customWidth="1"/>
  </cols>
  <sheetData>
    <row r="1" spans="1:27" x14ac:dyDescent="0.2">
      <c r="I1" s="8"/>
    </row>
    <row r="2" spans="1:27" x14ac:dyDescent="0.2">
      <c r="A2" s="1"/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</row>
    <row r="3" spans="1:27" x14ac:dyDescent="0.2">
      <c r="A3" s="3" t="s">
        <v>10</v>
      </c>
      <c r="B3" s="1">
        <v>8</v>
      </c>
      <c r="C3" s="1">
        <v>5.6</v>
      </c>
      <c r="D3" s="1">
        <v>6.6</v>
      </c>
      <c r="E3" s="1">
        <v>7.1</v>
      </c>
      <c r="F3" s="1">
        <v>7.2</v>
      </c>
      <c r="G3" s="1">
        <v>7.3</v>
      </c>
      <c r="H3" s="1">
        <v>7.4</v>
      </c>
      <c r="I3" s="1">
        <v>7.5</v>
      </c>
      <c r="J3" s="1">
        <v>8.1999999999999993</v>
      </c>
      <c r="K3" s="1">
        <v>9</v>
      </c>
    </row>
    <row r="4" spans="1:27" x14ac:dyDescent="0.2">
      <c r="A4" s="3" t="s">
        <v>11</v>
      </c>
      <c r="B4" s="1">
        <v>9</v>
      </c>
      <c r="C4" s="1">
        <v>4.5999999999999996</v>
      </c>
      <c r="D4" s="1">
        <v>5.6</v>
      </c>
      <c r="E4" s="1">
        <v>6.5</v>
      </c>
      <c r="F4" s="1">
        <v>6.4</v>
      </c>
      <c r="G4" s="1">
        <v>7</v>
      </c>
      <c r="H4" s="1">
        <v>6.8</v>
      </c>
      <c r="I4" s="1">
        <v>7.2</v>
      </c>
      <c r="J4" s="1">
        <v>8</v>
      </c>
      <c r="K4" s="1">
        <v>8.5</v>
      </c>
    </row>
    <row r="5" spans="1:27" x14ac:dyDescent="0.2">
      <c r="A5" s="3" t="s">
        <v>12</v>
      </c>
      <c r="B5" s="1">
        <v>8.5</v>
      </c>
      <c r="C5" s="1">
        <v>4.8</v>
      </c>
      <c r="D5" s="1">
        <v>6.1</v>
      </c>
      <c r="E5" s="1">
        <v>6.2</v>
      </c>
      <c r="F5" s="1">
        <v>6.2</v>
      </c>
      <c r="G5" s="1">
        <v>6.4</v>
      </c>
      <c r="H5" s="1">
        <v>6.3</v>
      </c>
      <c r="I5" s="1">
        <v>6.6</v>
      </c>
      <c r="J5" s="1">
        <v>7.2</v>
      </c>
      <c r="K5" s="1">
        <v>7.7</v>
      </c>
    </row>
    <row r="6" spans="1:27" x14ac:dyDescent="0.2">
      <c r="A6" s="3" t="s">
        <v>13</v>
      </c>
      <c r="B6" s="1">
        <f t="shared" ref="B6:K6" si="0">AVERAGE(B3:B5)</f>
        <v>8.5</v>
      </c>
      <c r="C6" s="1">
        <f t="shared" si="0"/>
        <v>5</v>
      </c>
      <c r="D6" s="1">
        <f t="shared" si="0"/>
        <v>6.0999999999999988</v>
      </c>
      <c r="E6" s="1">
        <f t="shared" si="0"/>
        <v>6.6000000000000005</v>
      </c>
      <c r="F6" s="1">
        <f t="shared" si="0"/>
        <v>6.6000000000000005</v>
      </c>
      <c r="G6" s="1">
        <f t="shared" si="0"/>
        <v>6.9000000000000012</v>
      </c>
      <c r="H6" s="1">
        <f t="shared" si="0"/>
        <v>6.833333333333333</v>
      </c>
      <c r="I6" s="1">
        <f t="shared" si="0"/>
        <v>7.0999999999999988</v>
      </c>
      <c r="J6" s="1">
        <f t="shared" si="0"/>
        <v>7.8</v>
      </c>
      <c r="K6" s="1">
        <f t="shared" si="0"/>
        <v>8.4</v>
      </c>
    </row>
    <row r="7" spans="1:27" x14ac:dyDescent="0.2">
      <c r="A7" s="3" t="s">
        <v>14</v>
      </c>
      <c r="B7" s="1">
        <f t="shared" ref="B7:K7" si="1">STDEVA(B3:B5)</f>
        <v>0.5</v>
      </c>
      <c r="C7" s="1">
        <f t="shared" si="1"/>
        <v>0.52915026221291805</v>
      </c>
      <c r="D7" s="1">
        <f t="shared" si="1"/>
        <v>0.5</v>
      </c>
      <c r="E7" s="1">
        <f t="shared" si="1"/>
        <v>0.45825756949558372</v>
      </c>
      <c r="F7" s="1">
        <f t="shared" si="1"/>
        <v>0.52915026221291805</v>
      </c>
      <c r="G7" s="1">
        <f t="shared" si="1"/>
        <v>0.45825756949558372</v>
      </c>
      <c r="H7" s="1">
        <f t="shared" si="1"/>
        <v>0.55075705472861047</v>
      </c>
      <c r="I7" s="1">
        <f t="shared" si="1"/>
        <v>0.45825756949558422</v>
      </c>
      <c r="J7" s="1">
        <f t="shared" si="1"/>
        <v>0.52915026221291772</v>
      </c>
      <c r="K7" s="1">
        <f t="shared" si="1"/>
        <v>0.65574385243020006</v>
      </c>
      <c r="R7" s="13" t="s">
        <v>15</v>
      </c>
      <c r="S7" s="13"/>
      <c r="T7" s="13"/>
      <c r="U7" s="13"/>
      <c r="V7" s="13"/>
      <c r="W7" s="13"/>
      <c r="X7" s="13"/>
      <c r="Y7" s="13"/>
    </row>
    <row r="8" spans="1:27" x14ac:dyDescent="0.2">
      <c r="A8" s="4" t="s">
        <v>16</v>
      </c>
      <c r="B8" s="5">
        <f t="shared" ref="B8:K8" si="2">STDEV(B3:B5)/SQRT(COUNT(B3:B5))</f>
        <v>0.28867513459481292</v>
      </c>
      <c r="C8" s="5">
        <f t="shared" si="2"/>
        <v>0.30550504633038933</v>
      </c>
      <c r="D8" s="5">
        <f t="shared" si="2"/>
        <v>0.28867513459481292</v>
      </c>
      <c r="E8" s="5">
        <f t="shared" si="2"/>
        <v>0.26457513110645892</v>
      </c>
      <c r="F8" s="5">
        <f t="shared" si="2"/>
        <v>0.30550504633038933</v>
      </c>
      <c r="G8" s="5">
        <f t="shared" si="2"/>
        <v>0.26457513110645892</v>
      </c>
      <c r="H8" s="5">
        <f t="shared" si="2"/>
        <v>0.3179797338056487</v>
      </c>
      <c r="I8" s="5">
        <f t="shared" si="2"/>
        <v>0.26457513110645919</v>
      </c>
      <c r="J8" s="5">
        <f t="shared" si="2"/>
        <v>0.30550504633038911</v>
      </c>
      <c r="K8" s="5">
        <f t="shared" si="2"/>
        <v>0.37859388972001828</v>
      </c>
      <c r="R8" s="13"/>
      <c r="S8" s="13"/>
      <c r="T8" s="13"/>
      <c r="U8" s="13"/>
      <c r="V8" s="13"/>
      <c r="W8" s="13"/>
      <c r="X8" s="13"/>
      <c r="Y8" s="13"/>
    </row>
    <row r="9" spans="1:27" x14ac:dyDescent="0.2">
      <c r="A9" s="1"/>
      <c r="B9" s="14" t="s">
        <v>17</v>
      </c>
      <c r="C9" s="14"/>
      <c r="D9" s="5" t="s">
        <v>18</v>
      </c>
      <c r="E9" s="4"/>
      <c r="F9" s="1"/>
      <c r="G9" s="1"/>
      <c r="R9" s="13"/>
      <c r="S9" s="13"/>
      <c r="T9" s="13"/>
      <c r="U9" s="13"/>
      <c r="V9" s="13"/>
      <c r="W9" s="13"/>
      <c r="X9" s="13"/>
      <c r="Y9" s="13"/>
    </row>
    <row r="10" spans="1:27" x14ac:dyDescent="0.2">
      <c r="A10" s="1"/>
      <c r="B10" s="12" t="s">
        <v>40</v>
      </c>
      <c r="C10" s="1">
        <f>B6</f>
        <v>8.5</v>
      </c>
      <c r="D10" s="1" t="s">
        <v>19</v>
      </c>
      <c r="E10" s="1"/>
      <c r="F10" s="1"/>
      <c r="G10" s="1"/>
    </row>
    <row r="11" spans="1:27" x14ac:dyDescent="0.2">
      <c r="A11" s="1"/>
      <c r="B11" s="12" t="s">
        <v>41</v>
      </c>
      <c r="C11" s="1">
        <f>C6</f>
        <v>5</v>
      </c>
      <c r="D11" s="1" t="s">
        <v>22</v>
      </c>
      <c r="E11" s="1"/>
      <c r="F11" s="1"/>
      <c r="G11" s="1"/>
      <c r="N11" s="9" t="s">
        <v>38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x14ac:dyDescent="0.2">
      <c r="A12" s="1"/>
      <c r="B12" s="1" t="s">
        <v>2</v>
      </c>
      <c r="C12" s="1">
        <f>D6</f>
        <v>6.0999999999999988</v>
      </c>
      <c r="D12" s="1" t="s">
        <v>21</v>
      </c>
      <c r="E12" s="1"/>
      <c r="F12" s="1"/>
      <c r="G12" s="1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1:27" x14ac:dyDescent="0.2">
      <c r="A13" s="1"/>
      <c r="B13" s="1" t="s">
        <v>3</v>
      </c>
      <c r="C13" s="1">
        <f>E6</f>
        <v>6.6000000000000005</v>
      </c>
      <c r="D13" s="1" t="s">
        <v>30</v>
      </c>
      <c r="E13" s="1"/>
      <c r="F13" s="1"/>
      <c r="G13" s="1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1:27" x14ac:dyDescent="0.2">
      <c r="A14" s="1"/>
      <c r="B14" s="2" t="s">
        <v>4</v>
      </c>
      <c r="C14" s="1">
        <f>F6</f>
        <v>6.6000000000000005</v>
      </c>
      <c r="D14" s="1" t="s">
        <v>30</v>
      </c>
      <c r="E14" s="1"/>
      <c r="F14" s="1"/>
      <c r="G14" s="1"/>
      <c r="P14" s="9"/>
      <c r="Q14" s="9"/>
      <c r="R14" s="15" t="s">
        <v>23</v>
      </c>
      <c r="S14" s="15"/>
      <c r="T14" s="15"/>
      <c r="U14" s="9"/>
      <c r="V14" s="9"/>
      <c r="W14" s="9"/>
      <c r="X14" s="9"/>
      <c r="Y14" s="9"/>
      <c r="Z14" s="9"/>
      <c r="AA14" s="9"/>
    </row>
    <row r="15" spans="1:27" x14ac:dyDescent="0.2">
      <c r="A15" s="1"/>
      <c r="B15" s="2" t="s">
        <v>5</v>
      </c>
      <c r="C15" s="1">
        <f>G6</f>
        <v>6.9000000000000012</v>
      </c>
      <c r="D15" s="1" t="s">
        <v>30</v>
      </c>
      <c r="E15" s="1"/>
      <c r="F15" s="1"/>
      <c r="G15" s="1"/>
      <c r="P15" s="9"/>
      <c r="Q15" s="9"/>
      <c r="R15" s="10" t="s">
        <v>1</v>
      </c>
      <c r="S15" s="10" t="s">
        <v>2</v>
      </c>
      <c r="T15" s="10" t="s">
        <v>3</v>
      </c>
      <c r="U15" s="10" t="s">
        <v>4</v>
      </c>
      <c r="V15" s="10" t="s">
        <v>5</v>
      </c>
      <c r="W15" s="10" t="s">
        <v>6</v>
      </c>
      <c r="X15" s="10" t="s">
        <v>7</v>
      </c>
      <c r="Y15" s="10" t="s">
        <v>8</v>
      </c>
      <c r="Z15" s="10" t="s">
        <v>9</v>
      </c>
      <c r="AA15" s="9"/>
    </row>
    <row r="16" spans="1:27" x14ac:dyDescent="0.2">
      <c r="B16" s="2" t="s">
        <v>6</v>
      </c>
      <c r="C16" s="1">
        <f>H6</f>
        <v>6.833333333333333</v>
      </c>
      <c r="D16" s="1" t="s">
        <v>30</v>
      </c>
      <c r="P16" s="9"/>
      <c r="Q16" s="9"/>
      <c r="R16" s="9">
        <f>B6-C6</f>
        <v>3.5</v>
      </c>
      <c r="S16" s="9">
        <f>B6-D6</f>
        <v>2.4000000000000012</v>
      </c>
      <c r="T16" s="9">
        <f>B6-E6</f>
        <v>1.8999999999999995</v>
      </c>
      <c r="U16" s="9">
        <f>B6-F6</f>
        <v>1.8999999999999995</v>
      </c>
      <c r="V16" s="9">
        <f>B6-G6</f>
        <v>1.5999999999999988</v>
      </c>
      <c r="W16" s="9">
        <f>B6-H6</f>
        <v>1.666666666666667</v>
      </c>
      <c r="X16" s="9">
        <f>B6-I6</f>
        <v>1.4000000000000012</v>
      </c>
      <c r="Y16" s="9">
        <f>B6-J6</f>
        <v>0.70000000000000018</v>
      </c>
      <c r="Z16" s="9">
        <f>B6-K6</f>
        <v>9.9999999999999645E-2</v>
      </c>
      <c r="AA16" s="9"/>
    </row>
    <row r="17" spans="1:27" x14ac:dyDescent="0.2">
      <c r="B17" s="2" t="s">
        <v>7</v>
      </c>
      <c r="C17" s="1">
        <f>I6</f>
        <v>7.0999999999999988</v>
      </c>
      <c r="D17" s="1" t="s">
        <v>32</v>
      </c>
      <c r="P17" s="9"/>
      <c r="Q17" s="9"/>
      <c r="R17" s="9">
        <f>R16/B6</f>
        <v>0.41176470588235292</v>
      </c>
      <c r="S17" s="9">
        <f>S16/B6</f>
        <v>0.28235294117647075</v>
      </c>
      <c r="T17" s="9">
        <f>T16/B6</f>
        <v>0.22352941176470581</v>
      </c>
      <c r="U17" s="9">
        <f>U16/B6</f>
        <v>0.22352941176470581</v>
      </c>
      <c r="V17" s="9">
        <f>V16/B6</f>
        <v>0.18823529411764692</v>
      </c>
      <c r="W17" s="9">
        <f>W16/B6</f>
        <v>0.19607843137254904</v>
      </c>
      <c r="X17" s="9">
        <f>X16/B6</f>
        <v>0.16470588235294131</v>
      </c>
      <c r="Y17" s="9">
        <f>Y16/B6</f>
        <v>8.2352941176470615E-2</v>
      </c>
      <c r="Z17" s="9">
        <f>Z16/B6</f>
        <v>1.1764705882352899E-2</v>
      </c>
      <c r="AA17" s="9"/>
    </row>
    <row r="18" spans="1:27" x14ac:dyDescent="0.2">
      <c r="B18" s="2" t="s">
        <v>8</v>
      </c>
      <c r="C18" s="1">
        <f>J6</f>
        <v>7.8</v>
      </c>
      <c r="D18" s="1" t="s">
        <v>33</v>
      </c>
      <c r="P18" s="9"/>
      <c r="Q18" s="9"/>
      <c r="R18" s="10" t="s">
        <v>1</v>
      </c>
      <c r="S18" s="10" t="s">
        <v>2</v>
      </c>
      <c r="T18" s="10" t="s">
        <v>3</v>
      </c>
      <c r="U18" s="10" t="s">
        <v>4</v>
      </c>
      <c r="V18" s="10" t="s">
        <v>5</v>
      </c>
      <c r="W18" s="10" t="s">
        <v>6</v>
      </c>
      <c r="X18" s="10" t="s">
        <v>7</v>
      </c>
      <c r="Y18" s="10" t="s">
        <v>8</v>
      </c>
      <c r="Z18" s="10" t="s">
        <v>9</v>
      </c>
      <c r="AA18" s="9"/>
    </row>
    <row r="19" spans="1:27" x14ac:dyDescent="0.2">
      <c r="B19" s="2" t="s">
        <v>9</v>
      </c>
      <c r="C19" s="1">
        <f>K6</f>
        <v>8.4</v>
      </c>
      <c r="D19" s="1" t="s">
        <v>19</v>
      </c>
      <c r="P19" s="9"/>
      <c r="Q19" s="9"/>
      <c r="R19" s="10">
        <f t="shared" ref="R19:Z19" si="3">R17*100</f>
        <v>41.17647058823529</v>
      </c>
      <c r="S19" s="10">
        <f t="shared" si="3"/>
        <v>28.235294117647076</v>
      </c>
      <c r="T19" s="10">
        <f t="shared" si="3"/>
        <v>22.35294117647058</v>
      </c>
      <c r="U19" s="10">
        <f t="shared" si="3"/>
        <v>22.35294117647058</v>
      </c>
      <c r="V19" s="10">
        <f t="shared" si="3"/>
        <v>18.823529411764692</v>
      </c>
      <c r="W19" s="10">
        <f t="shared" si="3"/>
        <v>19.607843137254903</v>
      </c>
      <c r="X19" s="10">
        <f t="shared" si="3"/>
        <v>16.47058823529413</v>
      </c>
      <c r="Y19" s="10">
        <f t="shared" si="3"/>
        <v>8.2352941176470615</v>
      </c>
      <c r="Z19" s="10">
        <f t="shared" si="3"/>
        <v>1.1764705882352899</v>
      </c>
      <c r="AA19" s="9"/>
    </row>
    <row r="20" spans="1:27" x14ac:dyDescent="0.2">
      <c r="B20" s="1"/>
      <c r="C20" s="1"/>
      <c r="D20" s="1"/>
      <c r="P20" s="9"/>
      <c r="Q20" s="9"/>
      <c r="R20" s="11">
        <f t="shared" ref="R20:Z20" si="4">R17</f>
        <v>0.41176470588235292</v>
      </c>
      <c r="S20" s="11">
        <f t="shared" si="4"/>
        <v>0.28235294117647075</v>
      </c>
      <c r="T20" s="11">
        <f t="shared" si="4"/>
        <v>0.22352941176470581</v>
      </c>
      <c r="U20" s="11">
        <f t="shared" si="4"/>
        <v>0.22352941176470581</v>
      </c>
      <c r="V20" s="11">
        <f t="shared" si="4"/>
        <v>0.18823529411764692</v>
      </c>
      <c r="W20" s="11">
        <f t="shared" si="4"/>
        <v>0.19607843137254904</v>
      </c>
      <c r="X20" s="11">
        <f t="shared" si="4"/>
        <v>0.16470588235294131</v>
      </c>
      <c r="Y20" s="11">
        <f t="shared" si="4"/>
        <v>8.2352941176470615E-2</v>
      </c>
      <c r="Z20" s="11">
        <f t="shared" si="4"/>
        <v>1.1764705882352899E-2</v>
      </c>
      <c r="AA20" s="9"/>
    </row>
    <row r="21" spans="1:27" x14ac:dyDescent="0.2"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spans="1:27" x14ac:dyDescent="0.2"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spans="1:27" x14ac:dyDescent="0.2"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 x14ac:dyDescent="0.2">
      <c r="N24" s="9" t="s">
        <v>39</v>
      </c>
      <c r="P24" s="9"/>
      <c r="Q24" s="9"/>
      <c r="R24" s="10" t="s">
        <v>1</v>
      </c>
      <c r="S24" s="10" t="s">
        <v>2</v>
      </c>
      <c r="T24" s="10" t="s">
        <v>3</v>
      </c>
      <c r="U24" s="10" t="s">
        <v>4</v>
      </c>
      <c r="V24" s="10" t="s">
        <v>5</v>
      </c>
      <c r="W24" s="10" t="s">
        <v>6</v>
      </c>
      <c r="X24" s="10" t="s">
        <v>7</v>
      </c>
      <c r="Y24" s="10" t="s">
        <v>8</v>
      </c>
      <c r="Z24" s="10" t="s">
        <v>9</v>
      </c>
      <c r="AA24" s="9"/>
    </row>
    <row r="25" spans="1:27" x14ac:dyDescent="0.2">
      <c r="P25" s="9"/>
      <c r="Q25" s="9"/>
      <c r="R25" s="9"/>
      <c r="S25" s="9">
        <f>C6-D6</f>
        <v>-1.0999999999999988</v>
      </c>
      <c r="T25" s="9">
        <f>C6-E6</f>
        <v>-1.6000000000000005</v>
      </c>
      <c r="U25" s="9">
        <f>C6-F6</f>
        <v>-1.6000000000000005</v>
      </c>
      <c r="V25" s="9">
        <f>C6-G6</f>
        <v>-1.9000000000000012</v>
      </c>
      <c r="W25" s="9">
        <f>C6-H6</f>
        <v>-1.833333333333333</v>
      </c>
      <c r="X25" s="9">
        <f>C6-I6</f>
        <v>-2.0999999999999988</v>
      </c>
      <c r="Y25" s="9">
        <f>C6-J6</f>
        <v>-2.8</v>
      </c>
      <c r="Z25" s="9">
        <f>C6-K6</f>
        <v>-3.4000000000000004</v>
      </c>
      <c r="AA25" s="9"/>
    </row>
    <row r="26" spans="1:27" x14ac:dyDescent="0.2">
      <c r="P26" s="9"/>
      <c r="Q26" s="9"/>
      <c r="R26" s="9"/>
      <c r="S26" s="9">
        <f>S25/C6</f>
        <v>-0.21999999999999975</v>
      </c>
      <c r="T26" s="9">
        <f>T25/C6</f>
        <v>-0.32000000000000012</v>
      </c>
      <c r="U26" s="9">
        <f>U25/C6</f>
        <v>-0.32000000000000012</v>
      </c>
      <c r="V26" s="9">
        <f>V25/C6</f>
        <v>-0.38000000000000023</v>
      </c>
      <c r="W26" s="9">
        <f>W25/C6</f>
        <v>-0.36666666666666659</v>
      </c>
      <c r="X26" s="9">
        <f>X25/C6</f>
        <v>-0.41999999999999976</v>
      </c>
      <c r="Y26" s="9">
        <f>Y25/C6</f>
        <v>-0.55999999999999994</v>
      </c>
      <c r="Z26" s="9">
        <f>Z25/C6</f>
        <v>-0.68</v>
      </c>
      <c r="AA26" s="9"/>
    </row>
    <row r="27" spans="1:27" x14ac:dyDescent="0.2">
      <c r="P27" s="9"/>
      <c r="Q27" s="9"/>
      <c r="R27" s="10" t="s">
        <v>1</v>
      </c>
      <c r="S27" s="10" t="s">
        <v>2</v>
      </c>
      <c r="T27" s="10" t="s">
        <v>3</v>
      </c>
      <c r="U27" s="10" t="s">
        <v>4</v>
      </c>
      <c r="V27" s="10" t="s">
        <v>5</v>
      </c>
      <c r="W27" s="10" t="s">
        <v>6</v>
      </c>
      <c r="X27" s="10" t="s">
        <v>7</v>
      </c>
      <c r="Y27" s="10" t="s">
        <v>8</v>
      </c>
      <c r="Z27" s="10" t="s">
        <v>9</v>
      </c>
      <c r="AA27" s="9"/>
    </row>
    <row r="28" spans="1:27" x14ac:dyDescent="0.2">
      <c r="A28" s="16" t="s">
        <v>25</v>
      </c>
      <c r="B28" s="16"/>
      <c r="P28" s="9"/>
      <c r="Q28" s="9"/>
      <c r="R28" s="10"/>
      <c r="S28" s="10">
        <f t="shared" ref="S28:Z28" si="5">S26*100</f>
        <v>-21.999999999999975</v>
      </c>
      <c r="T28" s="10">
        <f t="shared" si="5"/>
        <v>-32.000000000000014</v>
      </c>
      <c r="U28" s="10">
        <f t="shared" si="5"/>
        <v>-32.000000000000014</v>
      </c>
      <c r="V28" s="10">
        <f t="shared" si="5"/>
        <v>-38.000000000000021</v>
      </c>
      <c r="W28" s="10">
        <f t="shared" si="5"/>
        <v>-36.666666666666657</v>
      </c>
      <c r="X28" s="10">
        <f t="shared" si="5"/>
        <v>-41.999999999999979</v>
      </c>
      <c r="Y28" s="10">
        <f t="shared" si="5"/>
        <v>-55.999999999999993</v>
      </c>
      <c r="Z28" s="10">
        <f t="shared" si="5"/>
        <v>-68</v>
      </c>
      <c r="AA28" s="9"/>
    </row>
    <row r="29" spans="1:27" x14ac:dyDescent="0.2">
      <c r="A29" s="17" t="s">
        <v>26</v>
      </c>
      <c r="B29" s="17"/>
      <c r="P29" s="9"/>
      <c r="Q29" s="9"/>
      <c r="R29" s="11"/>
      <c r="S29" s="11">
        <f t="shared" ref="S29:Z29" si="6">S26</f>
        <v>-0.21999999999999975</v>
      </c>
      <c r="T29" s="11">
        <f t="shared" si="6"/>
        <v>-0.32000000000000012</v>
      </c>
      <c r="U29" s="11">
        <f t="shared" si="6"/>
        <v>-0.32000000000000012</v>
      </c>
      <c r="V29" s="11">
        <f t="shared" si="6"/>
        <v>-0.38000000000000023</v>
      </c>
      <c r="W29" s="11">
        <f t="shared" si="6"/>
        <v>-0.36666666666666659</v>
      </c>
      <c r="X29" s="11">
        <f t="shared" si="6"/>
        <v>-0.41999999999999976</v>
      </c>
      <c r="Y29" s="11">
        <f t="shared" si="6"/>
        <v>-0.55999999999999994</v>
      </c>
      <c r="Z29" s="11">
        <f t="shared" si="6"/>
        <v>-0.68</v>
      </c>
      <c r="AA29" s="9"/>
    </row>
    <row r="30" spans="1:27" x14ac:dyDescent="0.2">
      <c r="A30" s="6" t="s">
        <v>27</v>
      </c>
      <c r="B30" s="6" t="s">
        <v>28</v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1:27" ht="18" x14ac:dyDescent="0.2">
      <c r="A31" s="7" t="s">
        <v>0</v>
      </c>
      <c r="B31">
        <f>B3</f>
        <v>8</v>
      </c>
    </row>
    <row r="32" spans="1:27" ht="18" x14ac:dyDescent="0.2">
      <c r="A32" s="7" t="s">
        <v>0</v>
      </c>
      <c r="B32">
        <f>B4</f>
        <v>9</v>
      </c>
    </row>
    <row r="33" spans="1:4" ht="18" x14ac:dyDescent="0.2">
      <c r="A33" s="7" t="s">
        <v>0</v>
      </c>
      <c r="B33">
        <f>B5</f>
        <v>8.5</v>
      </c>
    </row>
    <row r="34" spans="1:4" ht="18" x14ac:dyDescent="0.2">
      <c r="A34" s="7" t="s">
        <v>1</v>
      </c>
      <c r="B34">
        <f>C3</f>
        <v>5.6</v>
      </c>
    </row>
    <row r="35" spans="1:4" ht="18" x14ac:dyDescent="0.2">
      <c r="A35" s="7" t="s">
        <v>1</v>
      </c>
      <c r="B35">
        <f>C4</f>
        <v>4.5999999999999996</v>
      </c>
    </row>
    <row r="36" spans="1:4" ht="18" x14ac:dyDescent="0.2">
      <c r="A36" s="7" t="s">
        <v>1</v>
      </c>
      <c r="B36">
        <f>C5</f>
        <v>4.8</v>
      </c>
    </row>
    <row r="37" spans="1:4" x14ac:dyDescent="0.2">
      <c r="A37" s="1" t="s">
        <v>2</v>
      </c>
      <c r="B37">
        <f>D3</f>
        <v>6.6</v>
      </c>
    </row>
    <row r="38" spans="1:4" x14ac:dyDescent="0.2">
      <c r="A38" s="1" t="s">
        <v>2</v>
      </c>
      <c r="B38">
        <f>D4</f>
        <v>5.6</v>
      </c>
      <c r="D38" s="1"/>
    </row>
    <row r="39" spans="1:4" x14ac:dyDescent="0.2">
      <c r="A39" s="1" t="s">
        <v>2</v>
      </c>
      <c r="B39">
        <f>D5</f>
        <v>6.1</v>
      </c>
      <c r="D39" s="2"/>
    </row>
    <row r="40" spans="1:4" x14ac:dyDescent="0.2">
      <c r="A40" s="1" t="s">
        <v>3</v>
      </c>
      <c r="B40">
        <f>E3</f>
        <v>7.1</v>
      </c>
      <c r="D40" s="2"/>
    </row>
    <row r="41" spans="1:4" x14ac:dyDescent="0.2">
      <c r="A41" s="1" t="s">
        <v>3</v>
      </c>
      <c r="B41">
        <f>E4</f>
        <v>6.5</v>
      </c>
      <c r="D41" s="2"/>
    </row>
    <row r="42" spans="1:4" x14ac:dyDescent="0.2">
      <c r="A42" s="1" t="s">
        <v>3</v>
      </c>
      <c r="B42">
        <f>E5</f>
        <v>6.2</v>
      </c>
      <c r="D42" s="2"/>
    </row>
    <row r="43" spans="1:4" x14ac:dyDescent="0.2">
      <c r="A43" s="2" t="s">
        <v>4</v>
      </c>
      <c r="B43">
        <f>F3</f>
        <v>7.2</v>
      </c>
      <c r="D43" s="2"/>
    </row>
    <row r="44" spans="1:4" x14ac:dyDescent="0.2">
      <c r="A44" s="2" t="s">
        <v>4</v>
      </c>
      <c r="B44">
        <f>F4</f>
        <v>6.4</v>
      </c>
      <c r="D44" s="2"/>
    </row>
    <row r="45" spans="1:4" x14ac:dyDescent="0.2">
      <c r="A45" s="2" t="s">
        <v>4</v>
      </c>
      <c r="B45">
        <f>F5</f>
        <v>6.2</v>
      </c>
    </row>
    <row r="46" spans="1:4" x14ac:dyDescent="0.2">
      <c r="A46" s="2" t="s">
        <v>5</v>
      </c>
      <c r="B46">
        <f>G3</f>
        <v>7.3</v>
      </c>
    </row>
    <row r="47" spans="1:4" x14ac:dyDescent="0.2">
      <c r="A47" s="2" t="s">
        <v>5</v>
      </c>
      <c r="B47">
        <f>G4</f>
        <v>7</v>
      </c>
    </row>
    <row r="48" spans="1:4" x14ac:dyDescent="0.2">
      <c r="A48" s="2" t="s">
        <v>5</v>
      </c>
      <c r="B48">
        <f>G5</f>
        <v>6.4</v>
      </c>
    </row>
    <row r="49" spans="1:2" x14ac:dyDescent="0.2">
      <c r="A49" s="2" t="s">
        <v>6</v>
      </c>
      <c r="B49">
        <f>H3</f>
        <v>7.4</v>
      </c>
    </row>
    <row r="50" spans="1:2" x14ac:dyDescent="0.2">
      <c r="A50" s="2" t="s">
        <v>6</v>
      </c>
      <c r="B50">
        <f>H4</f>
        <v>6.8</v>
      </c>
    </row>
    <row r="51" spans="1:2" x14ac:dyDescent="0.2">
      <c r="A51" s="2" t="s">
        <v>6</v>
      </c>
      <c r="B51">
        <f>H5</f>
        <v>6.3</v>
      </c>
    </row>
    <row r="52" spans="1:2" x14ac:dyDescent="0.2">
      <c r="A52" s="2" t="s">
        <v>7</v>
      </c>
      <c r="B52">
        <f>I3</f>
        <v>7.5</v>
      </c>
    </row>
    <row r="53" spans="1:2" x14ac:dyDescent="0.2">
      <c r="A53" s="2" t="s">
        <v>7</v>
      </c>
      <c r="B53">
        <f>I4</f>
        <v>7.2</v>
      </c>
    </row>
    <row r="54" spans="1:2" x14ac:dyDescent="0.2">
      <c r="A54" s="2" t="s">
        <v>7</v>
      </c>
      <c r="B54">
        <f>I5</f>
        <v>6.6</v>
      </c>
    </row>
    <row r="55" spans="1:2" x14ac:dyDescent="0.2">
      <c r="A55" s="2" t="s">
        <v>8</v>
      </c>
      <c r="B55">
        <f>J3</f>
        <v>8.1999999999999993</v>
      </c>
    </row>
    <row r="56" spans="1:2" x14ac:dyDescent="0.2">
      <c r="A56" s="2" t="s">
        <v>8</v>
      </c>
      <c r="B56">
        <f>J4</f>
        <v>8</v>
      </c>
    </row>
    <row r="57" spans="1:2" x14ac:dyDescent="0.2">
      <c r="A57" s="2" t="s">
        <v>8</v>
      </c>
      <c r="B57">
        <f>J5</f>
        <v>7.2</v>
      </c>
    </row>
    <row r="58" spans="1:2" x14ac:dyDescent="0.2">
      <c r="A58" s="2" t="s">
        <v>9</v>
      </c>
      <c r="B58">
        <f>K3</f>
        <v>9</v>
      </c>
    </row>
    <row r="59" spans="1:2" x14ac:dyDescent="0.2">
      <c r="A59" s="2" t="s">
        <v>9</v>
      </c>
      <c r="B59">
        <f>K4</f>
        <v>8.5</v>
      </c>
    </row>
    <row r="60" spans="1:2" x14ac:dyDescent="0.2">
      <c r="A60" s="2" t="s">
        <v>9</v>
      </c>
      <c r="B60">
        <f>K5</f>
        <v>7.7</v>
      </c>
    </row>
  </sheetData>
  <mergeCells count="5">
    <mergeCell ref="B9:C9"/>
    <mergeCell ref="R14:T14"/>
    <mergeCell ref="A28:B28"/>
    <mergeCell ref="A29:B29"/>
    <mergeCell ref="R7:Y9"/>
  </mergeCells>
  <pageMargins left="0.69930555555555596" right="0.69930555555555596" top="0.75" bottom="0.75" header="0.3" footer="0.3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60"/>
  <sheetViews>
    <sheetView topLeftCell="M8" zoomScale="144" workbookViewId="0">
      <selection activeCell="P11" sqref="P11:AA30"/>
    </sheetView>
  </sheetViews>
  <sheetFormatPr baseColWidth="10" defaultColWidth="11" defaultRowHeight="16" x14ac:dyDescent="0.2"/>
  <cols>
    <col min="1" max="1" width="16" customWidth="1"/>
    <col min="9" max="9" width="13.1640625" customWidth="1"/>
  </cols>
  <sheetData>
    <row r="1" spans="1:27" x14ac:dyDescent="0.2">
      <c r="I1" s="8"/>
    </row>
    <row r="2" spans="1:27" x14ac:dyDescent="0.2">
      <c r="A2" s="1"/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</row>
    <row r="3" spans="1:27" x14ac:dyDescent="0.2">
      <c r="A3" s="3" t="s">
        <v>10</v>
      </c>
      <c r="B3" s="1">
        <v>0</v>
      </c>
      <c r="C3" s="1">
        <v>4.33</v>
      </c>
      <c r="D3" s="1">
        <v>4</v>
      </c>
      <c r="E3" s="1">
        <v>3.7</v>
      </c>
      <c r="F3" s="1">
        <v>2.7</v>
      </c>
      <c r="G3" s="1">
        <v>3</v>
      </c>
      <c r="H3" s="1">
        <v>2.7</v>
      </c>
      <c r="I3" s="1">
        <v>2.7</v>
      </c>
      <c r="J3" s="1">
        <v>2.7</v>
      </c>
      <c r="K3" s="1">
        <v>0</v>
      </c>
      <c r="M3" s="1"/>
    </row>
    <row r="4" spans="1:27" x14ac:dyDescent="0.2">
      <c r="A4" s="3" t="s">
        <v>11</v>
      </c>
      <c r="B4" s="1">
        <v>0</v>
      </c>
      <c r="C4" s="1">
        <v>4.67</v>
      </c>
      <c r="D4" s="1">
        <v>4.33</v>
      </c>
      <c r="E4" s="1">
        <v>4.33</v>
      </c>
      <c r="F4" s="1">
        <v>4.3</v>
      </c>
      <c r="G4" s="1">
        <v>4</v>
      </c>
      <c r="H4" s="1">
        <v>2.7</v>
      </c>
      <c r="I4" s="1">
        <v>2.7</v>
      </c>
      <c r="J4" s="1">
        <v>0</v>
      </c>
      <c r="K4" s="1">
        <v>1</v>
      </c>
      <c r="M4" s="1"/>
    </row>
    <row r="5" spans="1:27" x14ac:dyDescent="0.2">
      <c r="A5" s="3" t="s">
        <v>12</v>
      </c>
      <c r="B5" s="1">
        <v>0</v>
      </c>
      <c r="C5" s="1">
        <v>5</v>
      </c>
      <c r="D5" s="1">
        <v>2.7</v>
      </c>
      <c r="E5" s="1">
        <v>2.7</v>
      </c>
      <c r="F5" s="1">
        <v>3</v>
      </c>
      <c r="G5" s="1">
        <v>2.7</v>
      </c>
      <c r="H5" s="1">
        <v>3</v>
      </c>
      <c r="I5" s="1">
        <v>2</v>
      </c>
      <c r="J5" s="1">
        <v>1.33</v>
      </c>
      <c r="K5" s="1">
        <v>1</v>
      </c>
      <c r="M5" s="1"/>
    </row>
    <row r="6" spans="1:27" x14ac:dyDescent="0.2">
      <c r="A6" s="3" t="s">
        <v>13</v>
      </c>
      <c r="B6" s="1">
        <f>AVERAGE(B3:B5)</f>
        <v>0</v>
      </c>
      <c r="C6" s="1">
        <f t="shared" ref="C6:K6" si="0">AVERAGE(C3:C5)</f>
        <v>4.666666666666667</v>
      </c>
      <c r="D6" s="1">
        <f t="shared" si="0"/>
        <v>3.6766666666666672</v>
      </c>
      <c r="E6" s="1">
        <f t="shared" si="0"/>
        <v>3.5766666666666667</v>
      </c>
      <c r="F6" s="1">
        <f t="shared" si="0"/>
        <v>3.3333333333333335</v>
      </c>
      <c r="G6" s="1">
        <f t="shared" si="0"/>
        <v>3.2333333333333329</v>
      </c>
      <c r="H6" s="1">
        <f t="shared" si="0"/>
        <v>2.8000000000000003</v>
      </c>
      <c r="I6" s="1">
        <f t="shared" si="0"/>
        <v>2.4666666666666668</v>
      </c>
      <c r="J6" s="1">
        <f t="shared" si="0"/>
        <v>1.3433333333333335</v>
      </c>
      <c r="K6" s="1">
        <f t="shared" si="0"/>
        <v>0.66666666666666663</v>
      </c>
      <c r="M6" s="1"/>
    </row>
    <row r="7" spans="1:27" x14ac:dyDescent="0.2">
      <c r="A7" s="3" t="s">
        <v>14</v>
      </c>
      <c r="B7" s="1">
        <f>STDEVA(B3:B5)</f>
        <v>0</v>
      </c>
      <c r="C7" s="1">
        <f t="shared" ref="C7:K7" si="1">STDEVA(C3:C5)</f>
        <v>0.33501243758005955</v>
      </c>
      <c r="D7" s="1">
        <f t="shared" si="1"/>
        <v>0.86176176135479976</v>
      </c>
      <c r="E7" s="1">
        <f t="shared" si="1"/>
        <v>0.82196918028192134</v>
      </c>
      <c r="F7" s="1">
        <f t="shared" si="1"/>
        <v>0.85049005481153783</v>
      </c>
      <c r="G7" s="1">
        <f t="shared" si="1"/>
        <v>0.68068592855540555</v>
      </c>
      <c r="H7" s="1">
        <f t="shared" si="1"/>
        <v>0.17320508075688762</v>
      </c>
      <c r="I7" s="1">
        <f t="shared" si="1"/>
        <v>0.40414518843273883</v>
      </c>
      <c r="J7" s="1">
        <f t="shared" si="1"/>
        <v>1.3500493818128778</v>
      </c>
      <c r="K7" s="1">
        <f t="shared" si="1"/>
        <v>0.57735026918962584</v>
      </c>
      <c r="R7" s="13" t="s">
        <v>15</v>
      </c>
      <c r="S7" s="13"/>
      <c r="T7" s="13"/>
      <c r="U7" s="13"/>
      <c r="V7" s="13"/>
      <c r="W7" s="13"/>
      <c r="X7" s="13"/>
      <c r="Y7" s="13"/>
    </row>
    <row r="8" spans="1:27" x14ac:dyDescent="0.2">
      <c r="A8" s="4" t="s">
        <v>16</v>
      </c>
      <c r="B8" s="5">
        <f>STDEV(B3:B5)/SQRT(COUNT(B3:B5))</f>
        <v>0</v>
      </c>
      <c r="C8" s="5">
        <f t="shared" ref="C8:K8" si="2">STDEV(C3:C5)/SQRT(COUNT(C3:C5))</f>
        <v>0.19341952101872009</v>
      </c>
      <c r="D8" s="5">
        <f t="shared" si="2"/>
        <v>0.49753838489551971</v>
      </c>
      <c r="E8" s="5">
        <f t="shared" si="2"/>
        <v>0.47456412750134336</v>
      </c>
      <c r="F8" s="5">
        <f t="shared" si="2"/>
        <v>0.49103066208854096</v>
      </c>
      <c r="G8" s="5">
        <f t="shared" si="2"/>
        <v>0.39299420408505381</v>
      </c>
      <c r="H8" s="5">
        <f t="shared" si="2"/>
        <v>9.9999999999999936E-2</v>
      </c>
      <c r="I8" s="5">
        <f t="shared" si="2"/>
        <v>0.23333333333333381</v>
      </c>
      <c r="J8" s="5">
        <f t="shared" si="2"/>
        <v>0.77945137400895292</v>
      </c>
      <c r="K8" s="5">
        <f t="shared" si="2"/>
        <v>0.33333333333333337</v>
      </c>
      <c r="R8" s="13"/>
      <c r="S8" s="13"/>
      <c r="T8" s="13"/>
      <c r="U8" s="13"/>
      <c r="V8" s="13"/>
      <c r="W8" s="13"/>
      <c r="X8" s="13"/>
      <c r="Y8" s="13"/>
    </row>
    <row r="9" spans="1:27" x14ac:dyDescent="0.2">
      <c r="A9" s="1"/>
      <c r="B9" s="14" t="s">
        <v>17</v>
      </c>
      <c r="C9" s="14"/>
      <c r="D9" s="5" t="s">
        <v>18</v>
      </c>
      <c r="E9" s="4"/>
      <c r="F9" s="1"/>
      <c r="G9" s="1"/>
      <c r="R9" s="13"/>
      <c r="S9" s="13"/>
      <c r="T9" s="13"/>
      <c r="U9" s="13"/>
      <c r="V9" s="13"/>
      <c r="W9" s="13"/>
      <c r="X9" s="13"/>
      <c r="Y9" s="13"/>
    </row>
    <row r="10" spans="1:27" x14ac:dyDescent="0.2">
      <c r="A10" s="1"/>
      <c r="B10" s="1" t="s">
        <v>0</v>
      </c>
      <c r="C10" s="1">
        <f>B6</f>
        <v>0</v>
      </c>
      <c r="D10" s="1" t="s">
        <v>22</v>
      </c>
      <c r="E10" s="1"/>
      <c r="F10" s="1"/>
      <c r="G10" s="1"/>
    </row>
    <row r="11" spans="1:27" x14ac:dyDescent="0.2">
      <c r="A11" s="1"/>
      <c r="B11" s="1" t="s">
        <v>1</v>
      </c>
      <c r="C11" s="1">
        <f>C6</f>
        <v>4.666666666666667</v>
      </c>
      <c r="D11" s="1" t="s">
        <v>19</v>
      </c>
      <c r="E11" s="1"/>
      <c r="F11" s="1"/>
      <c r="G11" s="1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</row>
    <row r="12" spans="1:27" x14ac:dyDescent="0.2">
      <c r="A12" s="1"/>
      <c r="B12" s="1" t="s">
        <v>2</v>
      </c>
      <c r="C12" s="1">
        <f>D6</f>
        <v>3.6766666666666672</v>
      </c>
      <c r="D12" s="1" t="s">
        <v>33</v>
      </c>
      <c r="E12" s="1"/>
      <c r="F12" s="1"/>
      <c r="G12" s="1"/>
      <c r="N12" s="9" t="s">
        <v>38</v>
      </c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1:27" x14ac:dyDescent="0.2">
      <c r="A13" s="1"/>
      <c r="B13" s="1" t="s">
        <v>3</v>
      </c>
      <c r="C13" s="1">
        <f>E6</f>
        <v>3.5766666666666667</v>
      </c>
      <c r="D13" s="1" t="s">
        <v>33</v>
      </c>
      <c r="E13" s="1"/>
      <c r="F13" s="1"/>
      <c r="G13" s="1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1:27" x14ac:dyDescent="0.2">
      <c r="A14" s="1"/>
      <c r="B14" s="2" t="s">
        <v>4</v>
      </c>
      <c r="C14" s="1">
        <f>F6</f>
        <v>3.3333333333333335</v>
      </c>
      <c r="D14" s="1" t="s">
        <v>20</v>
      </c>
      <c r="E14" s="1"/>
      <c r="F14" s="1"/>
      <c r="G14" s="1"/>
      <c r="P14" s="9"/>
      <c r="Q14" s="9"/>
      <c r="R14" s="15" t="s">
        <v>23</v>
      </c>
      <c r="S14" s="15"/>
      <c r="T14" s="15"/>
      <c r="U14" s="9"/>
      <c r="V14" s="9"/>
      <c r="W14" s="9"/>
      <c r="X14" s="9"/>
      <c r="Y14" s="9"/>
      <c r="Z14" s="9"/>
      <c r="AA14" s="9"/>
    </row>
    <row r="15" spans="1:27" x14ac:dyDescent="0.2">
      <c r="A15" s="1"/>
      <c r="B15" s="2" t="s">
        <v>5</v>
      </c>
      <c r="C15" s="1">
        <f>G6</f>
        <v>3.2333333333333329</v>
      </c>
      <c r="D15" s="1" t="s">
        <v>20</v>
      </c>
      <c r="E15" s="1"/>
      <c r="F15" s="1"/>
      <c r="G15" s="1"/>
      <c r="P15" s="9"/>
      <c r="Q15" s="9"/>
      <c r="R15" s="10" t="s">
        <v>1</v>
      </c>
      <c r="S15" s="10" t="s">
        <v>2</v>
      </c>
      <c r="T15" s="10" t="s">
        <v>3</v>
      </c>
      <c r="U15" s="10" t="s">
        <v>4</v>
      </c>
      <c r="V15" s="10" t="s">
        <v>5</v>
      </c>
      <c r="W15" s="10" t="s">
        <v>6</v>
      </c>
      <c r="X15" s="10" t="s">
        <v>7</v>
      </c>
      <c r="Y15" s="10" t="s">
        <v>8</v>
      </c>
      <c r="Z15" s="10" t="s">
        <v>9</v>
      </c>
      <c r="AA15" s="9"/>
    </row>
    <row r="16" spans="1:27" x14ac:dyDescent="0.2">
      <c r="B16" s="2" t="s">
        <v>6</v>
      </c>
      <c r="C16" s="1">
        <f>H6</f>
        <v>2.8000000000000003</v>
      </c>
      <c r="D16" s="1" t="s">
        <v>20</v>
      </c>
      <c r="P16" s="9"/>
      <c r="Q16" s="9"/>
      <c r="R16" s="9">
        <f>B6-C6</f>
        <v>-4.666666666666667</v>
      </c>
      <c r="S16" s="9">
        <f>B6-D6</f>
        <v>-3.6766666666666672</v>
      </c>
      <c r="T16" s="9">
        <f>B6-E6</f>
        <v>-3.5766666666666667</v>
      </c>
      <c r="U16" s="9">
        <f>B6-F6</f>
        <v>-3.3333333333333335</v>
      </c>
      <c r="V16" s="9">
        <f>B6-G6</f>
        <v>-3.2333333333333329</v>
      </c>
      <c r="W16" s="9">
        <f>B6-H6</f>
        <v>-2.8000000000000003</v>
      </c>
      <c r="X16" s="9">
        <f>B6-I6</f>
        <v>-2.4666666666666668</v>
      </c>
      <c r="Y16" s="9">
        <f>B6-J6</f>
        <v>-1.3433333333333335</v>
      </c>
      <c r="Z16" s="9">
        <f>B6-K6</f>
        <v>-0.66666666666666663</v>
      </c>
      <c r="AA16" s="9"/>
    </row>
    <row r="17" spans="1:27" x14ac:dyDescent="0.2">
      <c r="B17" s="2" t="s">
        <v>7</v>
      </c>
      <c r="C17" s="1">
        <f>I6</f>
        <v>2.4666666666666668</v>
      </c>
      <c r="D17" s="1" t="s">
        <v>32</v>
      </c>
      <c r="P17" s="9"/>
      <c r="Q17" s="9"/>
      <c r="R17" s="9" t="e">
        <f>R16/B6</f>
        <v>#DIV/0!</v>
      </c>
      <c r="S17" s="9" t="e">
        <f>S16/B6</f>
        <v>#DIV/0!</v>
      </c>
      <c r="T17" s="9" t="e">
        <f>T16/B6</f>
        <v>#DIV/0!</v>
      </c>
      <c r="U17" s="9" t="e">
        <f>U16/B6</f>
        <v>#DIV/0!</v>
      </c>
      <c r="V17" s="9" t="e">
        <f>V16/B6</f>
        <v>#DIV/0!</v>
      </c>
      <c r="W17" s="9" t="e">
        <f>W16/B6</f>
        <v>#DIV/0!</v>
      </c>
      <c r="X17" s="9" t="e">
        <f>X16/B6</f>
        <v>#DIV/0!</v>
      </c>
      <c r="Y17" s="9" t="e">
        <f>Y16/B6</f>
        <v>#DIV/0!</v>
      </c>
      <c r="Z17" s="9" t="e">
        <f>Z16/B6</f>
        <v>#DIV/0!</v>
      </c>
      <c r="AA17" s="9"/>
    </row>
    <row r="18" spans="1:27" x14ac:dyDescent="0.2">
      <c r="B18" s="2" t="s">
        <v>8</v>
      </c>
      <c r="C18" s="1">
        <f>J6</f>
        <v>1.3433333333333335</v>
      </c>
      <c r="D18" s="1" t="s">
        <v>30</v>
      </c>
      <c r="P18" s="9"/>
      <c r="Q18" s="9"/>
      <c r="R18" s="10" t="s">
        <v>1</v>
      </c>
      <c r="S18" s="10" t="s">
        <v>2</v>
      </c>
      <c r="T18" s="10" t="s">
        <v>3</v>
      </c>
      <c r="U18" s="10" t="s">
        <v>4</v>
      </c>
      <c r="V18" s="10" t="s">
        <v>5</v>
      </c>
      <c r="W18" s="10" t="s">
        <v>6</v>
      </c>
      <c r="X18" s="10" t="s">
        <v>7</v>
      </c>
      <c r="Y18" s="10" t="s">
        <v>8</v>
      </c>
      <c r="Z18" s="10" t="s">
        <v>9</v>
      </c>
      <c r="AA18" s="9"/>
    </row>
    <row r="19" spans="1:27" x14ac:dyDescent="0.2">
      <c r="B19" s="2" t="s">
        <v>9</v>
      </c>
      <c r="C19" s="1">
        <f>K6</f>
        <v>0.66666666666666663</v>
      </c>
      <c r="D19" s="1" t="s">
        <v>31</v>
      </c>
      <c r="P19" s="9"/>
      <c r="Q19" s="9"/>
      <c r="R19" s="10" t="e">
        <f>R17*100</f>
        <v>#DIV/0!</v>
      </c>
      <c r="S19" s="10" t="e">
        <f t="shared" ref="S19:Z19" si="3">S17*100</f>
        <v>#DIV/0!</v>
      </c>
      <c r="T19" s="10" t="e">
        <f t="shared" si="3"/>
        <v>#DIV/0!</v>
      </c>
      <c r="U19" s="10" t="e">
        <f t="shared" si="3"/>
        <v>#DIV/0!</v>
      </c>
      <c r="V19" s="10" t="e">
        <f t="shared" si="3"/>
        <v>#DIV/0!</v>
      </c>
      <c r="W19" s="10" t="e">
        <f t="shared" si="3"/>
        <v>#DIV/0!</v>
      </c>
      <c r="X19" s="10" t="e">
        <f t="shared" si="3"/>
        <v>#DIV/0!</v>
      </c>
      <c r="Y19" s="10" t="e">
        <f t="shared" si="3"/>
        <v>#DIV/0!</v>
      </c>
      <c r="Z19" s="10" t="e">
        <f t="shared" si="3"/>
        <v>#DIV/0!</v>
      </c>
      <c r="AA19" s="9"/>
    </row>
    <row r="20" spans="1:27" x14ac:dyDescent="0.2">
      <c r="B20" s="1"/>
      <c r="C20" s="1"/>
      <c r="D20" s="1"/>
      <c r="P20" s="9"/>
      <c r="Q20" s="9"/>
      <c r="R20" s="11" t="e">
        <f>R17</f>
        <v>#DIV/0!</v>
      </c>
      <c r="S20" s="11" t="e">
        <f t="shared" ref="S20:Z20" si="4">S17</f>
        <v>#DIV/0!</v>
      </c>
      <c r="T20" s="11" t="e">
        <f t="shared" si="4"/>
        <v>#DIV/0!</v>
      </c>
      <c r="U20" s="11" t="e">
        <f t="shared" si="4"/>
        <v>#DIV/0!</v>
      </c>
      <c r="V20" s="11" t="e">
        <f t="shared" si="4"/>
        <v>#DIV/0!</v>
      </c>
      <c r="W20" s="11" t="e">
        <f t="shared" si="4"/>
        <v>#DIV/0!</v>
      </c>
      <c r="X20" s="11" t="e">
        <f t="shared" si="4"/>
        <v>#DIV/0!</v>
      </c>
      <c r="Y20" s="11" t="e">
        <f t="shared" si="4"/>
        <v>#DIV/0!</v>
      </c>
      <c r="Z20" s="11" t="e">
        <f t="shared" si="4"/>
        <v>#DIV/0!</v>
      </c>
      <c r="AA20" s="9"/>
    </row>
    <row r="21" spans="1:27" x14ac:dyDescent="0.2"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spans="1:27" x14ac:dyDescent="0.2"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spans="1:27" x14ac:dyDescent="0.2"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 x14ac:dyDescent="0.2">
      <c r="P24" s="9"/>
      <c r="Q24" s="9"/>
      <c r="R24" s="10" t="s">
        <v>1</v>
      </c>
      <c r="S24" s="10" t="s">
        <v>2</v>
      </c>
      <c r="T24" s="10" t="s">
        <v>3</v>
      </c>
      <c r="U24" s="10" t="s">
        <v>4</v>
      </c>
      <c r="V24" s="10" t="s">
        <v>5</v>
      </c>
      <c r="W24" s="10" t="s">
        <v>6</v>
      </c>
      <c r="X24" s="10" t="s">
        <v>7</v>
      </c>
      <c r="Y24" s="10" t="s">
        <v>8</v>
      </c>
      <c r="Z24" s="10" t="s">
        <v>9</v>
      </c>
      <c r="AA24" s="9"/>
    </row>
    <row r="25" spans="1:27" x14ac:dyDescent="0.2">
      <c r="N25" s="9" t="s">
        <v>39</v>
      </c>
      <c r="P25" s="9"/>
      <c r="Q25" s="9"/>
      <c r="R25" s="9"/>
      <c r="S25" s="9">
        <f>C6-D6</f>
        <v>0.98999999999999977</v>
      </c>
      <c r="T25" s="9">
        <f>C6-E6</f>
        <v>1.0900000000000003</v>
      </c>
      <c r="U25" s="9">
        <f>C6-F6</f>
        <v>1.3333333333333335</v>
      </c>
      <c r="V25" s="9">
        <f>C6-G6</f>
        <v>1.433333333333334</v>
      </c>
      <c r="W25" s="9">
        <f>C6-H6</f>
        <v>1.8666666666666667</v>
      </c>
      <c r="X25" s="9">
        <f>C6-I6</f>
        <v>2.2000000000000002</v>
      </c>
      <c r="Y25" s="9">
        <f>C6-J6</f>
        <v>3.3233333333333333</v>
      </c>
      <c r="Z25" s="9">
        <f>C6-K6</f>
        <v>4</v>
      </c>
      <c r="AA25" s="9"/>
    </row>
    <row r="26" spans="1:27" x14ac:dyDescent="0.2">
      <c r="P26" s="9"/>
      <c r="Q26" s="9"/>
      <c r="R26" s="9"/>
      <c r="S26" s="9">
        <f>S25/C6</f>
        <v>0.21214285714285708</v>
      </c>
      <c r="T26" s="9">
        <f>T25/C6</f>
        <v>0.23357142857142862</v>
      </c>
      <c r="U26" s="9">
        <f>U25/C6</f>
        <v>0.28571428571428575</v>
      </c>
      <c r="V26" s="9">
        <f>V25/C6</f>
        <v>0.30714285714285727</v>
      </c>
      <c r="W26" s="9">
        <f>W25/C6</f>
        <v>0.39999999999999997</v>
      </c>
      <c r="X26" s="9">
        <f>X25/C6</f>
        <v>0.47142857142857142</v>
      </c>
      <c r="Y26" s="9">
        <f>Y25/C6</f>
        <v>0.71214285714285708</v>
      </c>
      <c r="Z26" s="9">
        <f>Z25/C6</f>
        <v>0.8571428571428571</v>
      </c>
      <c r="AA26" s="9"/>
    </row>
    <row r="27" spans="1:27" x14ac:dyDescent="0.2">
      <c r="P27" s="9"/>
      <c r="Q27" s="9"/>
      <c r="R27" s="10" t="s">
        <v>1</v>
      </c>
      <c r="S27" s="10" t="s">
        <v>2</v>
      </c>
      <c r="T27" s="10" t="s">
        <v>3</v>
      </c>
      <c r="U27" s="10" t="s">
        <v>4</v>
      </c>
      <c r="V27" s="10" t="s">
        <v>5</v>
      </c>
      <c r="W27" s="10" t="s">
        <v>6</v>
      </c>
      <c r="X27" s="10" t="s">
        <v>7</v>
      </c>
      <c r="Y27" s="10" t="s">
        <v>8</v>
      </c>
      <c r="Z27" s="10" t="s">
        <v>9</v>
      </c>
      <c r="AA27" s="9"/>
    </row>
    <row r="28" spans="1:27" x14ac:dyDescent="0.2">
      <c r="A28" s="16" t="s">
        <v>25</v>
      </c>
      <c r="B28" s="16"/>
      <c r="P28" s="9"/>
      <c r="Q28" s="9"/>
      <c r="R28" s="10"/>
      <c r="S28" s="10">
        <f t="shared" ref="S28:Z28" si="5">S26*100</f>
        <v>21.214285714285708</v>
      </c>
      <c r="T28" s="10">
        <f t="shared" si="5"/>
        <v>23.357142857142861</v>
      </c>
      <c r="U28" s="10">
        <f t="shared" si="5"/>
        <v>28.571428571428577</v>
      </c>
      <c r="V28" s="10">
        <f t="shared" si="5"/>
        <v>30.714285714285726</v>
      </c>
      <c r="W28" s="10">
        <f t="shared" si="5"/>
        <v>40</v>
      </c>
      <c r="X28" s="10">
        <f t="shared" si="5"/>
        <v>47.142857142857139</v>
      </c>
      <c r="Y28" s="10">
        <f t="shared" si="5"/>
        <v>71.214285714285708</v>
      </c>
      <c r="Z28" s="10">
        <f t="shared" si="5"/>
        <v>85.714285714285708</v>
      </c>
      <c r="AA28" s="9"/>
    </row>
    <row r="29" spans="1:27" x14ac:dyDescent="0.2">
      <c r="A29" s="17" t="s">
        <v>26</v>
      </c>
      <c r="B29" s="17"/>
      <c r="P29" s="9"/>
      <c r="Q29" s="9"/>
      <c r="R29" s="11"/>
      <c r="S29" s="11">
        <f t="shared" ref="S29:Z29" si="6">S26</f>
        <v>0.21214285714285708</v>
      </c>
      <c r="T29" s="11">
        <f t="shared" si="6"/>
        <v>0.23357142857142862</v>
      </c>
      <c r="U29" s="11">
        <f t="shared" si="6"/>
        <v>0.28571428571428575</v>
      </c>
      <c r="V29" s="11">
        <f t="shared" si="6"/>
        <v>0.30714285714285727</v>
      </c>
      <c r="W29" s="11">
        <f t="shared" si="6"/>
        <v>0.39999999999999997</v>
      </c>
      <c r="X29" s="11">
        <f t="shared" si="6"/>
        <v>0.47142857142857142</v>
      </c>
      <c r="Y29" s="11">
        <f t="shared" si="6"/>
        <v>0.71214285714285708</v>
      </c>
      <c r="Z29" s="11">
        <f t="shared" si="6"/>
        <v>0.8571428571428571</v>
      </c>
      <c r="AA29" s="9"/>
    </row>
    <row r="30" spans="1:27" x14ac:dyDescent="0.2">
      <c r="A30" s="6" t="s">
        <v>27</v>
      </c>
      <c r="B30" s="6" t="s">
        <v>28</v>
      </c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1:27" ht="18" x14ac:dyDescent="0.2">
      <c r="A31" s="7" t="s">
        <v>0</v>
      </c>
      <c r="B31">
        <f>B3</f>
        <v>0</v>
      </c>
    </row>
    <row r="32" spans="1:27" ht="18" x14ac:dyDescent="0.2">
      <c r="A32" s="7" t="s">
        <v>0</v>
      </c>
      <c r="B32">
        <f t="shared" ref="B32:B33" si="7">B4</f>
        <v>0</v>
      </c>
    </row>
    <row r="33" spans="1:4" ht="18" x14ac:dyDescent="0.2">
      <c r="A33" s="7" t="s">
        <v>0</v>
      </c>
      <c r="B33">
        <f t="shared" si="7"/>
        <v>0</v>
      </c>
    </row>
    <row r="34" spans="1:4" ht="18" x14ac:dyDescent="0.2">
      <c r="A34" s="7" t="s">
        <v>1</v>
      </c>
      <c r="B34">
        <f>C3</f>
        <v>4.33</v>
      </c>
    </row>
    <row r="35" spans="1:4" ht="18" x14ac:dyDescent="0.2">
      <c r="A35" s="7" t="s">
        <v>1</v>
      </c>
      <c r="B35">
        <f t="shared" ref="B35:B36" si="8">C4</f>
        <v>4.67</v>
      </c>
    </row>
    <row r="36" spans="1:4" ht="18" x14ac:dyDescent="0.2">
      <c r="A36" s="7" t="s">
        <v>1</v>
      </c>
      <c r="B36">
        <f t="shared" si="8"/>
        <v>5</v>
      </c>
    </row>
    <row r="37" spans="1:4" x14ac:dyDescent="0.2">
      <c r="A37" s="1" t="s">
        <v>2</v>
      </c>
      <c r="B37">
        <f>D3</f>
        <v>4</v>
      </c>
    </row>
    <row r="38" spans="1:4" x14ac:dyDescent="0.2">
      <c r="A38" s="1" t="s">
        <v>2</v>
      </c>
      <c r="B38">
        <f t="shared" ref="B38:B39" si="9">D4</f>
        <v>4.33</v>
      </c>
      <c r="D38" s="1"/>
    </row>
    <row r="39" spans="1:4" x14ac:dyDescent="0.2">
      <c r="A39" s="1" t="s">
        <v>2</v>
      </c>
      <c r="B39">
        <f t="shared" si="9"/>
        <v>2.7</v>
      </c>
      <c r="D39" s="2"/>
    </row>
    <row r="40" spans="1:4" x14ac:dyDescent="0.2">
      <c r="A40" s="1" t="s">
        <v>3</v>
      </c>
      <c r="B40">
        <f>E3</f>
        <v>3.7</v>
      </c>
      <c r="D40" s="2"/>
    </row>
    <row r="41" spans="1:4" x14ac:dyDescent="0.2">
      <c r="A41" s="1" t="s">
        <v>3</v>
      </c>
      <c r="B41">
        <f t="shared" ref="B41:B42" si="10">E4</f>
        <v>4.33</v>
      </c>
      <c r="D41" s="2"/>
    </row>
    <row r="42" spans="1:4" x14ac:dyDescent="0.2">
      <c r="A42" s="1" t="s">
        <v>3</v>
      </c>
      <c r="B42">
        <f t="shared" si="10"/>
        <v>2.7</v>
      </c>
      <c r="D42" s="2"/>
    </row>
    <row r="43" spans="1:4" x14ac:dyDescent="0.2">
      <c r="A43" s="2" t="s">
        <v>4</v>
      </c>
      <c r="B43">
        <f>F3</f>
        <v>2.7</v>
      </c>
      <c r="D43" s="2"/>
    </row>
    <row r="44" spans="1:4" x14ac:dyDescent="0.2">
      <c r="A44" s="2" t="s">
        <v>4</v>
      </c>
      <c r="B44">
        <f t="shared" ref="B44:B45" si="11">F4</f>
        <v>4.3</v>
      </c>
      <c r="D44" s="2"/>
    </row>
    <row r="45" spans="1:4" x14ac:dyDescent="0.2">
      <c r="A45" s="2" t="s">
        <v>4</v>
      </c>
      <c r="B45">
        <f t="shared" si="11"/>
        <v>3</v>
      </c>
    </row>
    <row r="46" spans="1:4" x14ac:dyDescent="0.2">
      <c r="A46" s="2" t="s">
        <v>5</v>
      </c>
      <c r="B46">
        <f>G3</f>
        <v>3</v>
      </c>
    </row>
    <row r="47" spans="1:4" x14ac:dyDescent="0.2">
      <c r="A47" s="2" t="s">
        <v>5</v>
      </c>
      <c r="B47">
        <f t="shared" ref="B47:B48" si="12">G4</f>
        <v>4</v>
      </c>
    </row>
    <row r="48" spans="1:4" x14ac:dyDescent="0.2">
      <c r="A48" s="2" t="s">
        <v>5</v>
      </c>
      <c r="B48">
        <f t="shared" si="12"/>
        <v>2.7</v>
      </c>
    </row>
    <row r="49" spans="1:2" x14ac:dyDescent="0.2">
      <c r="A49" s="2" t="s">
        <v>6</v>
      </c>
      <c r="B49">
        <f>H3</f>
        <v>2.7</v>
      </c>
    </row>
    <row r="50" spans="1:2" x14ac:dyDescent="0.2">
      <c r="A50" s="2" t="s">
        <v>6</v>
      </c>
      <c r="B50">
        <f t="shared" ref="B50:B51" si="13">H4</f>
        <v>2.7</v>
      </c>
    </row>
    <row r="51" spans="1:2" x14ac:dyDescent="0.2">
      <c r="A51" s="2" t="s">
        <v>6</v>
      </c>
      <c r="B51">
        <f t="shared" si="13"/>
        <v>3</v>
      </c>
    </row>
    <row r="52" spans="1:2" x14ac:dyDescent="0.2">
      <c r="A52" s="2" t="s">
        <v>7</v>
      </c>
      <c r="B52">
        <f>I3</f>
        <v>2.7</v>
      </c>
    </row>
    <row r="53" spans="1:2" x14ac:dyDescent="0.2">
      <c r="A53" s="2" t="s">
        <v>7</v>
      </c>
      <c r="B53">
        <f t="shared" ref="B53:B54" si="14">I4</f>
        <v>2.7</v>
      </c>
    </row>
    <row r="54" spans="1:2" x14ac:dyDescent="0.2">
      <c r="A54" s="2" t="s">
        <v>7</v>
      </c>
      <c r="B54">
        <f t="shared" si="14"/>
        <v>2</v>
      </c>
    </row>
    <row r="55" spans="1:2" x14ac:dyDescent="0.2">
      <c r="A55" s="2" t="s">
        <v>8</v>
      </c>
      <c r="B55">
        <f>J3</f>
        <v>2.7</v>
      </c>
    </row>
    <row r="56" spans="1:2" x14ac:dyDescent="0.2">
      <c r="A56" s="2" t="s">
        <v>8</v>
      </c>
      <c r="B56">
        <f t="shared" ref="B56:B57" si="15">J4</f>
        <v>0</v>
      </c>
    </row>
    <row r="57" spans="1:2" x14ac:dyDescent="0.2">
      <c r="A57" s="2" t="s">
        <v>8</v>
      </c>
      <c r="B57">
        <f t="shared" si="15"/>
        <v>1.33</v>
      </c>
    </row>
    <row r="58" spans="1:2" x14ac:dyDescent="0.2">
      <c r="A58" s="2" t="s">
        <v>9</v>
      </c>
      <c r="B58">
        <f>K3</f>
        <v>0</v>
      </c>
    </row>
    <row r="59" spans="1:2" x14ac:dyDescent="0.2">
      <c r="A59" s="2" t="s">
        <v>9</v>
      </c>
      <c r="B59">
        <f t="shared" ref="B59:B60" si="16">K4</f>
        <v>1</v>
      </c>
    </row>
    <row r="60" spans="1:2" x14ac:dyDescent="0.2">
      <c r="A60" s="2" t="s">
        <v>9</v>
      </c>
      <c r="B60">
        <f t="shared" si="16"/>
        <v>1</v>
      </c>
    </row>
  </sheetData>
  <mergeCells count="5">
    <mergeCell ref="R7:Y9"/>
    <mergeCell ref="B9:C9"/>
    <mergeCell ref="R14:T14"/>
    <mergeCell ref="A28:B28"/>
    <mergeCell ref="A29:B29"/>
  </mergeCells>
  <pageMargins left="0.69930555555555596" right="0.69930555555555596" top="0.75" bottom="0.75" header="0.3" footer="0.3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61"/>
  <sheetViews>
    <sheetView topLeftCell="F8" zoomScale="177" workbookViewId="0">
      <selection activeCell="O22" sqref="O22"/>
    </sheetView>
  </sheetViews>
  <sheetFormatPr baseColWidth="10" defaultColWidth="11" defaultRowHeight="16" x14ac:dyDescent="0.2"/>
  <cols>
    <col min="1" max="1" width="16" customWidth="1"/>
    <col min="9" max="9" width="13.1640625" customWidth="1"/>
  </cols>
  <sheetData>
    <row r="1" spans="1:27" x14ac:dyDescent="0.2">
      <c r="I1" s="8"/>
    </row>
    <row r="2" spans="1:27" x14ac:dyDescent="0.2">
      <c r="A2" s="1"/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</row>
    <row r="3" spans="1:27" x14ac:dyDescent="0.2">
      <c r="A3" s="3" t="s">
        <v>10</v>
      </c>
      <c r="B3" s="1">
        <v>0</v>
      </c>
      <c r="C3" s="1">
        <v>2</v>
      </c>
      <c r="D3" s="1">
        <v>2</v>
      </c>
      <c r="E3" s="5">
        <v>1</v>
      </c>
      <c r="F3" s="5">
        <v>1</v>
      </c>
      <c r="G3" s="1">
        <v>1</v>
      </c>
      <c r="H3" s="1">
        <v>1</v>
      </c>
      <c r="I3" s="1">
        <v>1</v>
      </c>
      <c r="J3" s="1">
        <v>2</v>
      </c>
      <c r="K3" s="1">
        <v>0</v>
      </c>
    </row>
    <row r="4" spans="1:27" x14ac:dyDescent="0.2">
      <c r="A4" s="3" t="s">
        <v>11</v>
      </c>
      <c r="B4" s="1">
        <v>0</v>
      </c>
      <c r="C4" s="1">
        <v>3</v>
      </c>
      <c r="D4" s="1">
        <v>3</v>
      </c>
      <c r="E4" s="5">
        <v>3</v>
      </c>
      <c r="F4" s="5">
        <v>3</v>
      </c>
      <c r="G4" s="1">
        <v>2</v>
      </c>
      <c r="H4" s="1">
        <v>2</v>
      </c>
      <c r="I4" s="1">
        <v>1</v>
      </c>
      <c r="J4" s="1">
        <v>0</v>
      </c>
      <c r="K4" s="1">
        <v>1</v>
      </c>
    </row>
    <row r="5" spans="1:27" x14ac:dyDescent="0.2">
      <c r="A5" s="3" t="s">
        <v>12</v>
      </c>
      <c r="B5" s="1">
        <v>0</v>
      </c>
      <c r="C5" s="1">
        <v>3</v>
      </c>
      <c r="D5" s="1">
        <v>2</v>
      </c>
      <c r="E5" s="5">
        <v>2</v>
      </c>
      <c r="F5" s="5">
        <v>2</v>
      </c>
      <c r="G5" s="1">
        <v>2</v>
      </c>
      <c r="H5" s="1">
        <v>1</v>
      </c>
      <c r="I5" s="1">
        <v>1</v>
      </c>
      <c r="J5" s="1">
        <v>1</v>
      </c>
      <c r="K5" s="1">
        <v>1</v>
      </c>
    </row>
    <row r="6" spans="1:27" x14ac:dyDescent="0.2">
      <c r="A6" s="3" t="s">
        <v>13</v>
      </c>
      <c r="B6" s="1">
        <f t="shared" ref="B6:K6" si="0">AVERAGE(B3:B5)</f>
        <v>0</v>
      </c>
      <c r="C6" s="1">
        <f t="shared" si="0"/>
        <v>2.6666666666666665</v>
      </c>
      <c r="D6" s="1">
        <f t="shared" si="0"/>
        <v>2.3333333333333335</v>
      </c>
      <c r="E6" s="1">
        <f t="shared" si="0"/>
        <v>2</v>
      </c>
      <c r="F6" s="1">
        <f t="shared" si="0"/>
        <v>2</v>
      </c>
      <c r="G6" s="1">
        <f t="shared" si="0"/>
        <v>1.6666666666666667</v>
      </c>
      <c r="H6" s="1">
        <f t="shared" si="0"/>
        <v>1.3333333333333333</v>
      </c>
      <c r="I6" s="1">
        <f t="shared" si="0"/>
        <v>1</v>
      </c>
      <c r="J6" s="1">
        <f t="shared" si="0"/>
        <v>1</v>
      </c>
      <c r="K6" s="1">
        <f t="shared" si="0"/>
        <v>0.66666666666666663</v>
      </c>
    </row>
    <row r="7" spans="1:27" x14ac:dyDescent="0.2">
      <c r="A7" s="3" t="s">
        <v>29</v>
      </c>
      <c r="B7" s="1">
        <f>B6/3*100</f>
        <v>0</v>
      </c>
      <c r="C7" s="1">
        <f>C6/3*100</f>
        <v>88.888888888888886</v>
      </c>
      <c r="D7" s="1">
        <f t="shared" ref="D7:K7" si="1">D6/3*100</f>
        <v>77.777777777777786</v>
      </c>
      <c r="E7" s="1">
        <f t="shared" si="1"/>
        <v>66.666666666666657</v>
      </c>
      <c r="F7" s="1">
        <f t="shared" si="1"/>
        <v>66.666666666666657</v>
      </c>
      <c r="G7" s="1">
        <f t="shared" si="1"/>
        <v>55.555555555555557</v>
      </c>
      <c r="H7" s="1">
        <f t="shared" si="1"/>
        <v>44.444444444444443</v>
      </c>
      <c r="I7" s="1">
        <f t="shared" si="1"/>
        <v>33.333333333333329</v>
      </c>
      <c r="J7" s="1">
        <f t="shared" si="1"/>
        <v>33.333333333333329</v>
      </c>
      <c r="K7" s="1">
        <f t="shared" si="1"/>
        <v>22.222222222222221</v>
      </c>
    </row>
    <row r="8" spans="1:27" x14ac:dyDescent="0.2">
      <c r="A8" s="3" t="s">
        <v>14</v>
      </c>
      <c r="B8" s="1">
        <f t="shared" ref="B8:K8" si="2">STDEVA(B3:B5)</f>
        <v>0</v>
      </c>
      <c r="C8" s="1">
        <f t="shared" si="2"/>
        <v>0.57735026918962629</v>
      </c>
      <c r="D8" s="1">
        <f t="shared" si="2"/>
        <v>0.57735026918962629</v>
      </c>
      <c r="E8" s="1">
        <f t="shared" si="2"/>
        <v>1</v>
      </c>
      <c r="F8" s="1">
        <f t="shared" si="2"/>
        <v>1</v>
      </c>
      <c r="G8" s="1">
        <f t="shared" si="2"/>
        <v>0.57735026918962551</v>
      </c>
      <c r="H8" s="1">
        <f t="shared" si="2"/>
        <v>0.57735026918962584</v>
      </c>
      <c r="I8" s="1">
        <f t="shared" si="2"/>
        <v>0</v>
      </c>
      <c r="J8" s="1">
        <f t="shared" si="2"/>
        <v>1</v>
      </c>
      <c r="K8" s="1">
        <f t="shared" si="2"/>
        <v>0.57735026918962584</v>
      </c>
      <c r="R8" s="13" t="s">
        <v>15</v>
      </c>
      <c r="S8" s="13"/>
      <c r="T8" s="13"/>
      <c r="U8" s="13"/>
      <c r="V8" s="13"/>
      <c r="W8" s="13"/>
      <c r="X8" s="13"/>
      <c r="Y8" s="13"/>
    </row>
    <row r="9" spans="1:27" x14ac:dyDescent="0.2">
      <c r="A9" s="4" t="s">
        <v>16</v>
      </c>
      <c r="B9" s="5">
        <f t="shared" ref="B9:K9" si="3">STDEV(B3:B5)/SQRT(COUNT(B3:B5))</f>
        <v>0</v>
      </c>
      <c r="C9" s="5">
        <f t="shared" si="3"/>
        <v>0.33333333333333365</v>
      </c>
      <c r="D9" s="5">
        <f t="shared" si="3"/>
        <v>0.33333333333333365</v>
      </c>
      <c r="E9" s="5">
        <f t="shared" si="3"/>
        <v>0.57735026918962584</v>
      </c>
      <c r="F9" s="5">
        <f t="shared" si="3"/>
        <v>0.57735026918962584</v>
      </c>
      <c r="G9" s="5">
        <f t="shared" si="3"/>
        <v>0.3333333333333332</v>
      </c>
      <c r="H9" s="5">
        <f t="shared" si="3"/>
        <v>0.33333333333333337</v>
      </c>
      <c r="I9" s="5">
        <f t="shared" si="3"/>
        <v>0</v>
      </c>
      <c r="J9" s="5">
        <f t="shared" si="3"/>
        <v>0.57735026918962584</v>
      </c>
      <c r="K9" s="5">
        <f t="shared" si="3"/>
        <v>0.33333333333333337</v>
      </c>
      <c r="R9" s="13"/>
      <c r="S9" s="13"/>
      <c r="T9" s="13"/>
      <c r="U9" s="13"/>
      <c r="V9" s="13"/>
      <c r="W9" s="13"/>
      <c r="X9" s="13"/>
      <c r="Y9" s="13"/>
    </row>
    <row r="10" spans="1:27" x14ac:dyDescent="0.2">
      <c r="A10" s="1"/>
      <c r="B10" s="14" t="s">
        <v>17</v>
      </c>
      <c r="C10" s="14"/>
      <c r="D10" s="5" t="s">
        <v>18</v>
      </c>
      <c r="E10" s="4"/>
      <c r="F10" s="1"/>
      <c r="G10" s="1"/>
      <c r="R10" s="13"/>
      <c r="S10" s="13"/>
      <c r="T10" s="13"/>
      <c r="U10" s="13"/>
      <c r="V10" s="13"/>
      <c r="W10" s="13"/>
      <c r="X10" s="13"/>
      <c r="Y10" s="13"/>
    </row>
    <row r="11" spans="1:27" x14ac:dyDescent="0.2">
      <c r="A11" s="1"/>
      <c r="B11" s="1" t="s">
        <v>0</v>
      </c>
      <c r="C11" s="1">
        <f>B7</f>
        <v>0</v>
      </c>
      <c r="D11" s="1" t="s">
        <v>22</v>
      </c>
      <c r="E11" s="1"/>
      <c r="F11" s="1"/>
      <c r="G11" s="1"/>
    </row>
    <row r="12" spans="1:27" x14ac:dyDescent="0.2">
      <c r="A12" s="1"/>
      <c r="B12" s="1" t="s">
        <v>1</v>
      </c>
      <c r="C12" s="1">
        <f>C7</f>
        <v>88.888888888888886</v>
      </c>
      <c r="D12" s="1" t="s">
        <v>19</v>
      </c>
      <c r="E12" s="1"/>
      <c r="F12" s="1"/>
      <c r="G12" s="1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</row>
    <row r="13" spans="1:27" x14ac:dyDescent="0.2">
      <c r="A13" s="1"/>
      <c r="B13" s="1" t="s">
        <v>2</v>
      </c>
      <c r="C13" s="1">
        <f>D7</f>
        <v>77.777777777777786</v>
      </c>
      <c r="D13" s="1" t="s">
        <v>33</v>
      </c>
      <c r="E13" s="1"/>
      <c r="F13" s="1"/>
      <c r="G13" s="1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</row>
    <row r="14" spans="1:27" x14ac:dyDescent="0.2">
      <c r="A14" s="1"/>
      <c r="B14" s="1" t="s">
        <v>3</v>
      </c>
      <c r="C14" s="1">
        <f>E7</f>
        <v>66.666666666666657</v>
      </c>
      <c r="D14" s="1" t="s">
        <v>34</v>
      </c>
      <c r="E14" s="1"/>
      <c r="F14" s="1"/>
      <c r="G14" s="1"/>
      <c r="N14" s="9" t="s">
        <v>38</v>
      </c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</row>
    <row r="15" spans="1:27" x14ac:dyDescent="0.2">
      <c r="A15" s="1"/>
      <c r="B15" s="2" t="s">
        <v>4</v>
      </c>
      <c r="C15" s="1">
        <f>F7</f>
        <v>66.666666666666657</v>
      </c>
      <c r="D15" s="1" t="s">
        <v>34</v>
      </c>
      <c r="E15" s="1"/>
      <c r="F15" s="1"/>
      <c r="P15" s="9"/>
      <c r="Q15" s="9"/>
      <c r="R15" s="15" t="s">
        <v>23</v>
      </c>
      <c r="S15" s="15"/>
      <c r="T15" s="15"/>
      <c r="U15" s="9"/>
      <c r="V15" s="9"/>
      <c r="W15" s="9"/>
      <c r="X15" s="9"/>
      <c r="Y15" s="9"/>
      <c r="Z15" s="9"/>
      <c r="AA15" s="9"/>
    </row>
    <row r="16" spans="1:27" x14ac:dyDescent="0.2">
      <c r="A16" s="1"/>
      <c r="B16" s="2" t="s">
        <v>5</v>
      </c>
      <c r="C16" s="1">
        <f>G7</f>
        <v>55.555555555555557</v>
      </c>
      <c r="D16" s="1" t="s">
        <v>35</v>
      </c>
      <c r="E16" s="1"/>
      <c r="F16" s="1"/>
      <c r="G16" s="1"/>
      <c r="P16" s="9"/>
      <c r="Q16" s="9"/>
      <c r="R16" s="10" t="s">
        <v>1</v>
      </c>
      <c r="S16" s="10" t="s">
        <v>2</v>
      </c>
      <c r="T16" s="10" t="s">
        <v>3</v>
      </c>
      <c r="U16" s="10" t="s">
        <v>4</v>
      </c>
      <c r="V16" s="10" t="s">
        <v>5</v>
      </c>
      <c r="W16" s="10" t="s">
        <v>6</v>
      </c>
      <c r="X16" s="10" t="s">
        <v>7</v>
      </c>
      <c r="Y16" s="10" t="s">
        <v>8</v>
      </c>
      <c r="Z16" s="10" t="s">
        <v>9</v>
      </c>
      <c r="AA16" s="9"/>
    </row>
    <row r="17" spans="1:27" x14ac:dyDescent="0.2">
      <c r="B17" s="2" t="s">
        <v>6</v>
      </c>
      <c r="C17" s="1">
        <f>H7</f>
        <v>44.444444444444443</v>
      </c>
      <c r="D17" s="1" t="s">
        <v>36</v>
      </c>
      <c r="P17" s="9"/>
      <c r="Q17" s="9"/>
      <c r="R17" s="9">
        <f>B6-C6</f>
        <v>-2.6666666666666665</v>
      </c>
      <c r="S17" s="9">
        <f>B6-D6</f>
        <v>-2.3333333333333335</v>
      </c>
      <c r="T17" s="9">
        <f>B6-E6</f>
        <v>-2</v>
      </c>
      <c r="U17" s="9">
        <f>B6-F6</f>
        <v>-2</v>
      </c>
      <c r="V17" s="9">
        <f>B6-G6</f>
        <v>-1.6666666666666667</v>
      </c>
      <c r="W17" s="9">
        <f>B6-H6</f>
        <v>-1.3333333333333333</v>
      </c>
      <c r="X17" s="9">
        <f>B6-I6</f>
        <v>-1</v>
      </c>
      <c r="Y17" s="9">
        <f>B6-J6</f>
        <v>-1</v>
      </c>
      <c r="Z17" s="9">
        <f>B6-K6</f>
        <v>-0.66666666666666663</v>
      </c>
      <c r="AA17" s="9"/>
    </row>
    <row r="18" spans="1:27" x14ac:dyDescent="0.2">
      <c r="B18" s="2" t="s">
        <v>7</v>
      </c>
      <c r="C18" s="1">
        <f>I7</f>
        <v>33.333333333333329</v>
      </c>
      <c r="D18" s="1" t="s">
        <v>37</v>
      </c>
      <c r="P18" s="9"/>
      <c r="Q18" s="9"/>
      <c r="R18" s="9" t="e">
        <f>R17/B6</f>
        <v>#DIV/0!</v>
      </c>
      <c r="S18" s="9" t="e">
        <f>S17/B6</f>
        <v>#DIV/0!</v>
      </c>
      <c r="T18" s="9" t="e">
        <f>T17/B6</f>
        <v>#DIV/0!</v>
      </c>
      <c r="U18" s="9" t="e">
        <f>U17/B6</f>
        <v>#DIV/0!</v>
      </c>
      <c r="V18" s="9" t="e">
        <f>V17/B6</f>
        <v>#DIV/0!</v>
      </c>
      <c r="W18" s="9" t="e">
        <f>W17/B6</f>
        <v>#DIV/0!</v>
      </c>
      <c r="X18" s="9" t="e">
        <f>X17/B6</f>
        <v>#DIV/0!</v>
      </c>
      <c r="Y18" s="9" t="e">
        <f>Y17/B6</f>
        <v>#DIV/0!</v>
      </c>
      <c r="Z18" s="9" t="e">
        <f>Z17/B6</f>
        <v>#DIV/0!</v>
      </c>
      <c r="AA18" s="9"/>
    </row>
    <row r="19" spans="1:27" x14ac:dyDescent="0.2">
      <c r="B19" s="2" t="s">
        <v>8</v>
      </c>
      <c r="C19" s="1">
        <f>J7</f>
        <v>33.333333333333329</v>
      </c>
      <c r="D19" s="1" t="s">
        <v>37</v>
      </c>
      <c r="P19" s="9"/>
      <c r="Q19" s="9"/>
      <c r="R19" s="10" t="s">
        <v>1</v>
      </c>
      <c r="S19" s="10" t="s">
        <v>2</v>
      </c>
      <c r="T19" s="10" t="s">
        <v>3</v>
      </c>
      <c r="U19" s="10" t="s">
        <v>4</v>
      </c>
      <c r="V19" s="10" t="s">
        <v>5</v>
      </c>
      <c r="W19" s="10" t="s">
        <v>6</v>
      </c>
      <c r="X19" s="10" t="s">
        <v>7</v>
      </c>
      <c r="Y19" s="10" t="s">
        <v>8</v>
      </c>
      <c r="Z19" s="10" t="s">
        <v>9</v>
      </c>
      <c r="AA19" s="9"/>
    </row>
    <row r="20" spans="1:27" x14ac:dyDescent="0.2">
      <c r="B20" s="2" t="s">
        <v>9</v>
      </c>
      <c r="C20" s="1">
        <f>K7</f>
        <v>22.222222222222221</v>
      </c>
      <c r="D20" s="1" t="s">
        <v>31</v>
      </c>
      <c r="P20" s="9"/>
      <c r="Q20" s="9"/>
      <c r="R20" s="10" t="e">
        <f t="shared" ref="R20:Z20" si="4">R18*100</f>
        <v>#DIV/0!</v>
      </c>
      <c r="S20" s="10" t="e">
        <f t="shared" si="4"/>
        <v>#DIV/0!</v>
      </c>
      <c r="T20" s="10" t="e">
        <f t="shared" si="4"/>
        <v>#DIV/0!</v>
      </c>
      <c r="U20" s="10" t="e">
        <f t="shared" si="4"/>
        <v>#DIV/0!</v>
      </c>
      <c r="V20" s="10" t="e">
        <f t="shared" si="4"/>
        <v>#DIV/0!</v>
      </c>
      <c r="W20" s="10" t="e">
        <f t="shared" si="4"/>
        <v>#DIV/0!</v>
      </c>
      <c r="X20" s="10" t="e">
        <f t="shared" si="4"/>
        <v>#DIV/0!</v>
      </c>
      <c r="Y20" s="10" t="e">
        <f t="shared" si="4"/>
        <v>#DIV/0!</v>
      </c>
      <c r="Z20" s="10" t="e">
        <f t="shared" si="4"/>
        <v>#DIV/0!</v>
      </c>
      <c r="AA20" s="9"/>
    </row>
    <row r="21" spans="1:27" x14ac:dyDescent="0.2">
      <c r="B21" s="1"/>
      <c r="C21" s="1"/>
      <c r="D21" s="1"/>
      <c r="P21" s="9"/>
      <c r="Q21" s="9"/>
      <c r="R21" s="11" t="e">
        <f t="shared" ref="R21:Z21" si="5">R18</f>
        <v>#DIV/0!</v>
      </c>
      <c r="S21" s="11" t="e">
        <f t="shared" si="5"/>
        <v>#DIV/0!</v>
      </c>
      <c r="T21" s="11" t="e">
        <f t="shared" si="5"/>
        <v>#DIV/0!</v>
      </c>
      <c r="U21" s="11" t="e">
        <f t="shared" si="5"/>
        <v>#DIV/0!</v>
      </c>
      <c r="V21" s="11" t="e">
        <f t="shared" si="5"/>
        <v>#DIV/0!</v>
      </c>
      <c r="W21" s="11" t="e">
        <f t="shared" si="5"/>
        <v>#DIV/0!</v>
      </c>
      <c r="X21" s="11" t="e">
        <f t="shared" si="5"/>
        <v>#DIV/0!</v>
      </c>
      <c r="Y21" s="11" t="e">
        <f t="shared" si="5"/>
        <v>#DIV/0!</v>
      </c>
      <c r="Z21" s="11" t="e">
        <f t="shared" si="5"/>
        <v>#DIV/0!</v>
      </c>
      <c r="AA21" s="9"/>
    </row>
    <row r="22" spans="1:27" x14ac:dyDescent="0.2"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spans="1:27" x14ac:dyDescent="0.2"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 x14ac:dyDescent="0.2"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</row>
    <row r="25" spans="1:27" x14ac:dyDescent="0.2">
      <c r="P25" s="9"/>
      <c r="Q25" s="9"/>
      <c r="R25" s="10" t="s">
        <v>1</v>
      </c>
      <c r="S25" s="10" t="s">
        <v>2</v>
      </c>
      <c r="T25" s="10" t="s">
        <v>3</v>
      </c>
      <c r="U25" s="10" t="s">
        <v>4</v>
      </c>
      <c r="V25" s="10" t="s">
        <v>5</v>
      </c>
      <c r="W25" s="10" t="s">
        <v>6</v>
      </c>
      <c r="X25" s="10" t="s">
        <v>7</v>
      </c>
      <c r="Y25" s="10" t="s">
        <v>8</v>
      </c>
      <c r="Z25" s="10" t="s">
        <v>9</v>
      </c>
      <c r="AA25" s="9"/>
    </row>
    <row r="26" spans="1:27" x14ac:dyDescent="0.2">
      <c r="P26" s="9"/>
      <c r="Q26" s="9"/>
      <c r="R26" s="9"/>
      <c r="S26" s="9">
        <f>C6-D6</f>
        <v>0.33333333333333304</v>
      </c>
      <c r="T26" s="9">
        <f>C6-E6</f>
        <v>0.66666666666666652</v>
      </c>
      <c r="U26" s="9">
        <f>C6-F6</f>
        <v>0.66666666666666652</v>
      </c>
      <c r="V26" s="9">
        <f>C6-G6</f>
        <v>0.99999999999999978</v>
      </c>
      <c r="W26" s="9">
        <f>C6-H6</f>
        <v>1.3333333333333333</v>
      </c>
      <c r="X26" s="9">
        <f>C6-I6</f>
        <v>1.6666666666666665</v>
      </c>
      <c r="Y26" s="9">
        <f>C6-J6</f>
        <v>1.6666666666666665</v>
      </c>
      <c r="Z26" s="9">
        <f>C6-K6</f>
        <v>2</v>
      </c>
      <c r="AA26" s="9"/>
    </row>
    <row r="27" spans="1:27" x14ac:dyDescent="0.2">
      <c r="N27" s="9" t="s">
        <v>39</v>
      </c>
      <c r="P27" s="9"/>
      <c r="Q27" s="9"/>
      <c r="R27" s="9"/>
      <c r="S27" s="9">
        <f>S26/C6</f>
        <v>0.12499999999999989</v>
      </c>
      <c r="T27" s="9">
        <f>T26/C6</f>
        <v>0.24999999999999994</v>
      </c>
      <c r="U27" s="9">
        <f>U26/C6</f>
        <v>0.24999999999999994</v>
      </c>
      <c r="V27" s="9">
        <f>V26/C6</f>
        <v>0.37499999999999994</v>
      </c>
      <c r="W27" s="9">
        <f>W26/C6</f>
        <v>0.5</v>
      </c>
      <c r="X27" s="9">
        <f>X26/C6</f>
        <v>0.625</v>
      </c>
      <c r="Y27" s="9">
        <f>Y26/C6</f>
        <v>0.625</v>
      </c>
      <c r="Z27" s="9">
        <f>Z26/C6</f>
        <v>0.75</v>
      </c>
      <c r="AA27" s="9"/>
    </row>
    <row r="28" spans="1:27" x14ac:dyDescent="0.2">
      <c r="P28" s="9"/>
      <c r="Q28" s="9"/>
      <c r="R28" s="10" t="s">
        <v>1</v>
      </c>
      <c r="S28" s="10" t="s">
        <v>2</v>
      </c>
      <c r="T28" s="10" t="s">
        <v>3</v>
      </c>
      <c r="U28" s="10" t="s">
        <v>4</v>
      </c>
      <c r="V28" s="10" t="s">
        <v>5</v>
      </c>
      <c r="W28" s="10" t="s">
        <v>6</v>
      </c>
      <c r="X28" s="10" t="s">
        <v>7</v>
      </c>
      <c r="Y28" s="10" t="s">
        <v>8</v>
      </c>
      <c r="Z28" s="10" t="s">
        <v>9</v>
      </c>
      <c r="AA28" s="9"/>
    </row>
    <row r="29" spans="1:27" x14ac:dyDescent="0.2">
      <c r="A29" s="16" t="s">
        <v>25</v>
      </c>
      <c r="B29" s="16"/>
      <c r="P29" s="9"/>
      <c r="Q29" s="9"/>
      <c r="R29" s="10"/>
      <c r="S29" s="10">
        <f t="shared" ref="S29:Z29" si="6">S27*100</f>
        <v>12.499999999999989</v>
      </c>
      <c r="T29" s="10">
        <f t="shared" si="6"/>
        <v>24.999999999999993</v>
      </c>
      <c r="U29" s="10">
        <f t="shared" si="6"/>
        <v>24.999999999999993</v>
      </c>
      <c r="V29" s="10">
        <f t="shared" si="6"/>
        <v>37.499999999999993</v>
      </c>
      <c r="W29" s="10">
        <f t="shared" si="6"/>
        <v>50</v>
      </c>
      <c r="X29" s="10">
        <f t="shared" si="6"/>
        <v>62.5</v>
      </c>
      <c r="Y29" s="10">
        <f t="shared" si="6"/>
        <v>62.5</v>
      </c>
      <c r="Z29" s="10">
        <f t="shared" si="6"/>
        <v>75</v>
      </c>
      <c r="AA29" s="9"/>
    </row>
    <row r="30" spans="1:27" x14ac:dyDescent="0.2">
      <c r="A30" s="17" t="s">
        <v>26</v>
      </c>
      <c r="B30" s="17"/>
      <c r="P30" s="9"/>
      <c r="Q30" s="9"/>
      <c r="R30" s="11"/>
      <c r="S30" s="11">
        <f t="shared" ref="S30:Z30" si="7">S27</f>
        <v>0.12499999999999989</v>
      </c>
      <c r="T30" s="11">
        <f t="shared" si="7"/>
        <v>0.24999999999999994</v>
      </c>
      <c r="U30" s="11">
        <f t="shared" si="7"/>
        <v>0.24999999999999994</v>
      </c>
      <c r="V30" s="11">
        <f t="shared" si="7"/>
        <v>0.37499999999999994</v>
      </c>
      <c r="W30" s="11">
        <f t="shared" si="7"/>
        <v>0.5</v>
      </c>
      <c r="X30" s="11">
        <f t="shared" si="7"/>
        <v>0.625</v>
      </c>
      <c r="Y30" s="11">
        <f t="shared" si="7"/>
        <v>0.625</v>
      </c>
      <c r="Z30" s="11">
        <f t="shared" si="7"/>
        <v>0.75</v>
      </c>
      <c r="AA30" s="9"/>
    </row>
    <row r="31" spans="1:27" x14ac:dyDescent="0.2">
      <c r="A31" s="6" t="s">
        <v>27</v>
      </c>
      <c r="B31" s="6" t="s">
        <v>28</v>
      </c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</row>
    <row r="32" spans="1:27" ht="18" x14ac:dyDescent="0.2">
      <c r="A32" s="7" t="s">
        <v>0</v>
      </c>
      <c r="B32">
        <f>B3</f>
        <v>0</v>
      </c>
    </row>
    <row r="33" spans="1:4" ht="18" x14ac:dyDescent="0.2">
      <c r="A33" s="7" t="s">
        <v>0</v>
      </c>
      <c r="B33">
        <f>B4</f>
        <v>0</v>
      </c>
    </row>
    <row r="34" spans="1:4" ht="18" x14ac:dyDescent="0.2">
      <c r="A34" s="7" t="s">
        <v>0</v>
      </c>
      <c r="B34">
        <f>B5</f>
        <v>0</v>
      </c>
    </row>
    <row r="35" spans="1:4" ht="18" x14ac:dyDescent="0.2">
      <c r="A35" s="7" t="s">
        <v>1</v>
      </c>
      <c r="B35">
        <f>C3</f>
        <v>2</v>
      </c>
    </row>
    <row r="36" spans="1:4" ht="18" x14ac:dyDescent="0.2">
      <c r="A36" s="7" t="s">
        <v>1</v>
      </c>
      <c r="B36">
        <f>C4</f>
        <v>3</v>
      </c>
    </row>
    <row r="37" spans="1:4" ht="18" x14ac:dyDescent="0.2">
      <c r="A37" s="7" t="s">
        <v>1</v>
      </c>
      <c r="B37">
        <f>C5</f>
        <v>3</v>
      </c>
    </row>
    <row r="38" spans="1:4" x14ac:dyDescent="0.2">
      <c r="A38" s="1" t="s">
        <v>2</v>
      </c>
      <c r="B38">
        <f>D3</f>
        <v>2</v>
      </c>
    </row>
    <row r="39" spans="1:4" x14ac:dyDescent="0.2">
      <c r="A39" s="1" t="s">
        <v>2</v>
      </c>
      <c r="B39">
        <f>D4</f>
        <v>3</v>
      </c>
      <c r="D39" s="1"/>
    </row>
    <row r="40" spans="1:4" x14ac:dyDescent="0.2">
      <c r="A40" s="1" t="s">
        <v>2</v>
      </c>
      <c r="B40">
        <f>D5</f>
        <v>2</v>
      </c>
      <c r="D40" s="2"/>
    </row>
    <row r="41" spans="1:4" x14ac:dyDescent="0.2">
      <c r="A41" s="1" t="s">
        <v>3</v>
      </c>
      <c r="B41">
        <f>E3</f>
        <v>1</v>
      </c>
      <c r="D41" s="2"/>
    </row>
    <row r="42" spans="1:4" x14ac:dyDescent="0.2">
      <c r="A42" s="1" t="s">
        <v>3</v>
      </c>
      <c r="B42">
        <f>E4</f>
        <v>3</v>
      </c>
      <c r="D42" s="2"/>
    </row>
    <row r="43" spans="1:4" x14ac:dyDescent="0.2">
      <c r="A43" s="1" t="s">
        <v>3</v>
      </c>
      <c r="B43">
        <f>E5</f>
        <v>2</v>
      </c>
      <c r="D43" s="2"/>
    </row>
    <row r="44" spans="1:4" x14ac:dyDescent="0.2">
      <c r="A44" s="2" t="s">
        <v>4</v>
      </c>
      <c r="B44">
        <f>F3</f>
        <v>1</v>
      </c>
      <c r="D44" s="2"/>
    </row>
    <row r="45" spans="1:4" x14ac:dyDescent="0.2">
      <c r="A45" s="2" t="s">
        <v>4</v>
      </c>
      <c r="B45">
        <f>F4</f>
        <v>3</v>
      </c>
      <c r="D45" s="2"/>
    </row>
    <row r="46" spans="1:4" x14ac:dyDescent="0.2">
      <c r="A46" s="2" t="s">
        <v>4</v>
      </c>
      <c r="B46">
        <f>F5</f>
        <v>2</v>
      </c>
    </row>
    <row r="47" spans="1:4" x14ac:dyDescent="0.2">
      <c r="A47" s="2" t="s">
        <v>5</v>
      </c>
      <c r="B47">
        <f>G3</f>
        <v>1</v>
      </c>
    </row>
    <row r="48" spans="1:4" x14ac:dyDescent="0.2">
      <c r="A48" s="2" t="s">
        <v>5</v>
      </c>
      <c r="B48">
        <f>G4</f>
        <v>2</v>
      </c>
    </row>
    <row r="49" spans="1:2" x14ac:dyDescent="0.2">
      <c r="A49" s="2" t="s">
        <v>5</v>
      </c>
      <c r="B49">
        <f>G5</f>
        <v>2</v>
      </c>
    </row>
    <row r="50" spans="1:2" x14ac:dyDescent="0.2">
      <c r="A50" s="2" t="s">
        <v>6</v>
      </c>
      <c r="B50">
        <f>H3</f>
        <v>1</v>
      </c>
    </row>
    <row r="51" spans="1:2" x14ac:dyDescent="0.2">
      <c r="A51" s="2" t="s">
        <v>6</v>
      </c>
      <c r="B51">
        <f>H4</f>
        <v>2</v>
      </c>
    </row>
    <row r="52" spans="1:2" x14ac:dyDescent="0.2">
      <c r="A52" s="2" t="s">
        <v>6</v>
      </c>
      <c r="B52">
        <f>H5</f>
        <v>1</v>
      </c>
    </row>
    <row r="53" spans="1:2" x14ac:dyDescent="0.2">
      <c r="A53" s="2" t="s">
        <v>7</v>
      </c>
      <c r="B53">
        <f>I3</f>
        <v>1</v>
      </c>
    </row>
    <row r="54" spans="1:2" x14ac:dyDescent="0.2">
      <c r="A54" s="2" t="s">
        <v>7</v>
      </c>
      <c r="B54">
        <f>I4</f>
        <v>1</v>
      </c>
    </row>
    <row r="55" spans="1:2" x14ac:dyDescent="0.2">
      <c r="A55" s="2" t="s">
        <v>7</v>
      </c>
      <c r="B55">
        <f>I5</f>
        <v>1</v>
      </c>
    </row>
    <row r="56" spans="1:2" x14ac:dyDescent="0.2">
      <c r="A56" s="2" t="s">
        <v>8</v>
      </c>
      <c r="B56">
        <f>J3</f>
        <v>2</v>
      </c>
    </row>
    <row r="57" spans="1:2" x14ac:dyDescent="0.2">
      <c r="A57" s="2" t="s">
        <v>8</v>
      </c>
      <c r="B57">
        <f>J4</f>
        <v>0</v>
      </c>
    </row>
    <row r="58" spans="1:2" x14ac:dyDescent="0.2">
      <c r="A58" s="2" t="s">
        <v>8</v>
      </c>
      <c r="B58">
        <f>J5</f>
        <v>1</v>
      </c>
    </row>
    <row r="59" spans="1:2" x14ac:dyDescent="0.2">
      <c r="A59" s="2" t="s">
        <v>9</v>
      </c>
      <c r="B59">
        <f>K3</f>
        <v>0</v>
      </c>
    </row>
    <row r="60" spans="1:2" x14ac:dyDescent="0.2">
      <c r="A60" s="2" t="s">
        <v>9</v>
      </c>
      <c r="B60">
        <f>K4</f>
        <v>1</v>
      </c>
    </row>
    <row r="61" spans="1:2" x14ac:dyDescent="0.2">
      <c r="A61" s="2" t="s">
        <v>9</v>
      </c>
      <c r="B61">
        <f>K5</f>
        <v>1</v>
      </c>
    </row>
  </sheetData>
  <mergeCells count="5">
    <mergeCell ref="B10:C10"/>
    <mergeCell ref="R15:T15"/>
    <mergeCell ref="A29:B29"/>
    <mergeCell ref="A30:B30"/>
    <mergeCell ref="R8:Y10"/>
  </mergeCells>
  <pageMargins left="0.69930555555555596" right="0.69930555555555596" top="0.75" bottom="0.75" header="0.3" footer="0.3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SL POT YEAR 1</vt:lpstr>
      <vt:lpstr>Sheet1</vt:lpstr>
      <vt:lpstr>FRESH SHOOT WT POT YEAR 1</vt:lpstr>
      <vt:lpstr>DRY SHOOT WT POT YEAR 1</vt:lpstr>
      <vt:lpstr>Table DS POT YEAR 1</vt:lpstr>
      <vt:lpstr> Table DI POT YEAR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Dr.Muhammad Akbar</dc:creator>
  <cp:lastModifiedBy>Dr. Muhammad Akbar</cp:lastModifiedBy>
  <cp:lastPrinted>2022-09-08T17:30:49Z</cp:lastPrinted>
  <dcterms:created xsi:type="dcterms:W3CDTF">2020-06-14T10:40:00Z</dcterms:created>
  <dcterms:modified xsi:type="dcterms:W3CDTF">2024-02-19T10:52:01Z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1033-10.2.0.7646</vt:lpwstr>
  </property>
</Properties>
</file>